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1-fs2\dfei\Budg\2019\РІШЕННЯ\ЗВІТ\І півріччя\МВК\Доопрацьовано\"/>
    </mc:Choice>
  </mc:AlternateContent>
  <bookViews>
    <workbookView xWindow="0" yWindow="165" windowWidth="15300" windowHeight="7365"/>
  </bookViews>
  <sheets>
    <sheet name="дод 4 (в)" sheetId="1" r:id="rId1"/>
  </sheets>
  <definedNames>
    <definedName name="_xlnm.Print_Area" localSheetId="0">'дод 4 (в)'!$A$1:$AE$26</definedName>
  </definedNames>
  <calcPr calcId="162913"/>
</workbook>
</file>

<file path=xl/calcChain.xml><?xml version="1.0" encoding="utf-8"?>
<calcChain xmlns="http://schemas.openxmlformats.org/spreadsheetml/2006/main">
  <c r="AB19" i="1" l="1"/>
  <c r="AC15" i="1" l="1"/>
  <c r="AC19" i="1"/>
  <c r="AB17" i="1"/>
  <c r="AB16" i="1" s="1"/>
  <c r="AA19" i="1"/>
  <c r="AC18" i="1"/>
  <c r="AB18" i="1"/>
  <c r="AA18" i="1"/>
  <c r="AC17" i="1"/>
  <c r="AC16" i="1" s="1"/>
  <c r="AC14" i="1"/>
  <c r="AC13" i="1" s="1"/>
  <c r="AB15" i="1"/>
  <c r="AB14" i="1" s="1"/>
  <c r="AB13" i="1" s="1"/>
  <c r="AA15" i="1"/>
  <c r="AA14" i="1" s="1"/>
  <c r="AA13" i="1" s="1"/>
  <c r="U19" i="1"/>
  <c r="T17" i="1"/>
  <c r="T16" i="1" s="1"/>
  <c r="S17" i="1"/>
  <c r="S16" i="1" s="1"/>
  <c r="R17" i="1"/>
  <c r="R16" i="1" s="1"/>
  <c r="U15" i="1"/>
  <c r="U14" i="1" s="1"/>
  <c r="U13" i="1" s="1"/>
  <c r="T14" i="1"/>
  <c r="T13" i="1" s="1"/>
  <c r="S14" i="1"/>
  <c r="R14" i="1"/>
  <c r="R13" i="1" s="1"/>
  <c r="S13" i="1"/>
  <c r="L18" i="1"/>
  <c r="L17" i="1" s="1"/>
  <c r="L16" i="1" s="1"/>
  <c r="K17" i="1"/>
  <c r="K16" i="1" s="1"/>
  <c r="K20" i="1" s="1"/>
  <c r="I17" i="1"/>
  <c r="I16" i="1" s="1"/>
  <c r="L14" i="1"/>
  <c r="K14" i="1"/>
  <c r="J14" i="1"/>
  <c r="I14" i="1"/>
  <c r="L13" i="1"/>
  <c r="K13" i="1"/>
  <c r="J13" i="1"/>
  <c r="I13" i="1"/>
  <c r="R20" i="1" l="1"/>
  <c r="T20" i="1"/>
  <c r="I20" i="1"/>
  <c r="AA17" i="1"/>
  <c r="AA16" i="1" s="1"/>
  <c r="AA20" i="1" s="1"/>
  <c r="L20" i="1"/>
  <c r="AD19" i="1"/>
  <c r="U17" i="1"/>
  <c r="U16" i="1" s="1"/>
  <c r="U20" i="1" s="1"/>
  <c r="AD18" i="1"/>
  <c r="AD17" i="1" s="1"/>
  <c r="AD16" i="1" s="1"/>
  <c r="AD20" i="1" s="1"/>
  <c r="AC20" i="1"/>
  <c r="S20" i="1"/>
  <c r="AD15" i="1"/>
  <c r="AD14" i="1" s="1"/>
  <c r="AD13" i="1" s="1"/>
  <c r="AB20" i="1"/>
  <c r="J17" i="1"/>
  <c r="J16" i="1" s="1"/>
  <c r="J20" i="1" s="1"/>
  <c r="F18" i="1"/>
  <c r="F17" i="1" l="1"/>
  <c r="F16" i="1" s="1"/>
  <c r="G17" i="1"/>
  <c r="G16" i="1" s="1"/>
  <c r="N17" i="1"/>
  <c r="N16" i="1" s="1"/>
  <c r="O17" i="1"/>
  <c r="O16" i="1" s="1"/>
  <c r="P17" i="1"/>
  <c r="P16" i="1" s="1"/>
  <c r="E17" i="1"/>
  <c r="E16" i="1" s="1"/>
  <c r="W19" i="1"/>
  <c r="X19" i="1"/>
  <c r="Y19" i="1"/>
  <c r="Y18" i="1"/>
  <c r="X18" i="1"/>
  <c r="W18" i="1"/>
  <c r="Q19" i="1"/>
  <c r="H18" i="1"/>
  <c r="F14" i="1"/>
  <c r="F13" i="1" s="1"/>
  <c r="G14" i="1"/>
  <c r="G13" i="1" s="1"/>
  <c r="H14" i="1"/>
  <c r="H13" i="1" s="1"/>
  <c r="N14" i="1"/>
  <c r="N13" i="1" s="1"/>
  <c r="O14" i="1"/>
  <c r="O13" i="1" s="1"/>
  <c r="P14" i="1"/>
  <c r="P13" i="1" s="1"/>
  <c r="E14" i="1"/>
  <c r="E13" i="1" s="1"/>
  <c r="Y15" i="1"/>
  <c r="Y14" i="1" s="1"/>
  <c r="Y13" i="1" s="1"/>
  <c r="X15" i="1"/>
  <c r="X14" i="1" s="1"/>
  <c r="X13" i="1" s="1"/>
  <c r="W15" i="1"/>
  <c r="W14" i="1" s="1"/>
  <c r="W13" i="1" s="1"/>
  <c r="Q15" i="1"/>
  <c r="Q14" i="1" l="1"/>
  <c r="Q13" i="1" s="1"/>
  <c r="V15" i="1"/>
  <c r="V14" i="1" s="1"/>
  <c r="V13" i="1" s="1"/>
  <c r="Z19" i="1"/>
  <c r="V19" i="1"/>
  <c r="V17" i="1" s="1"/>
  <c r="V16" i="1" s="1"/>
  <c r="H17" i="1"/>
  <c r="H16" i="1" s="1"/>
  <c r="M18" i="1"/>
  <c r="M17" i="1" s="1"/>
  <c r="M16" i="1" s="1"/>
  <c r="G20" i="1"/>
  <c r="Q17" i="1"/>
  <c r="Q16" i="1" s="1"/>
  <c r="Q20" i="1" s="1"/>
  <c r="V20" i="1" s="1"/>
  <c r="W17" i="1"/>
  <c r="W16" i="1" s="1"/>
  <c r="W20" i="1" s="1"/>
  <c r="Y17" i="1"/>
  <c r="Y16" i="1" s="1"/>
  <c r="Y20" i="1" s="1"/>
  <c r="H20" i="1"/>
  <c r="M20" i="1" s="1"/>
  <c r="X17" i="1"/>
  <c r="X16" i="1" s="1"/>
  <c r="X20" i="1" s="1"/>
  <c r="E20" i="1"/>
  <c r="P20" i="1"/>
  <c r="N20" i="1"/>
  <c r="F20" i="1"/>
  <c r="O20" i="1"/>
  <c r="Z15" i="1"/>
  <c r="Z14" i="1" s="1"/>
  <c r="Z13" i="1" s="1"/>
  <c r="Z18" i="1"/>
  <c r="Z17" i="1" s="1"/>
  <c r="Z16" i="1" s="1"/>
  <c r="Z20" i="1" l="1"/>
</calcChain>
</file>

<file path=xl/sharedStrings.xml><?xml version="1.0" encoding="utf-8"?>
<sst xmlns="http://schemas.openxmlformats.org/spreadsheetml/2006/main" count="77" uniqueCount="42">
  <si>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</si>
  <si>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</si>
  <si>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</si>
  <si>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</si>
  <si>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</si>
  <si>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</si>
  <si>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</si>
  <si>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</si>
  <si>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</si>
  <si>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</si>
  <si>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</si>
  <si>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</si>
  <si>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</si>
  <si>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</si>
  <si>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</si>
  <si>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</si>
  <si>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</si>
  <si>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</si>
  <si>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</si>
  <si>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</si>
  <si>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</si>
  <si>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</si>
  <si>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</si>
  <si>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</si>
  <si>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</si>
  <si>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</si>
  <si>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</si>
  <si>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</si>
  <si>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Повернення бюджетних позичок, наданих суб’єктам господарювання</t>
  </si>
  <si>
    <t>Надання пільгових довгострокових кредитів молодим сім’ям та одиноким молодим громадянам на будівництво/придбання житла</t>
  </si>
  <si>
    <t>Повернення пільгових довгострокових кредитів, наданих молодим сім’ям та одиноким молодим громадянам на будівництво/ придбання житла</t>
  </si>
  <si>
    <t>Фактичне виконання</t>
  </si>
  <si>
    <t>% виконання до затвердженого  по бюджету</t>
  </si>
  <si>
    <t>Затверджено по бюджету</t>
  </si>
  <si>
    <t>(грн.)</t>
  </si>
  <si>
    <t>Звіт про виконання повернення кредитів до міського бюджету та надання кредитів з міського бюджету  за І півріччя 2019 рік</t>
  </si>
  <si>
    <t>до   рішення   виконавчого  комітету</t>
  </si>
  <si>
    <t xml:space="preserve">                      Додаток 4</t>
  </si>
  <si>
    <t>економіки та інвестицій</t>
  </si>
  <si>
    <t>Директор департаменту фінансів,</t>
  </si>
  <si>
    <t>С.А. Липова</t>
  </si>
  <si>
    <t xml:space="preserve">від 13.08.2019 № 439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</si>
</sst>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5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sz val="8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2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49" fontId="9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49" fontId="10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49" fontId="6" fillId="2" borderId="1" xfId="0" applyNumberFormat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6" fillId="2" borderId="0" xfId="0" applyFont="1" applyFill="1"/>
    <xf numFmtId="0" fontId="16" fillId="2" borderId="0" xfId="0" applyNumberFormat="1" applyFont="1" applyFill="1" applyAlignment="1" applyProtection="1"/>
    <xf numFmtId="4" fontId="16" fillId="2" borderId="0" xfId="0" applyNumberFormat="1" applyFont="1" applyFill="1" applyAlignment="1" applyProtection="1"/>
    <xf numFmtId="49" fontId="16" fillId="2" borderId="0" xfId="0" applyNumberFormat="1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textRotation="180"/>
    </xf>
    <xf numFmtId="4" fontId="16" fillId="2" borderId="0" xfId="0" applyNumberFormat="1" applyFont="1" applyFill="1"/>
    <xf numFmtId="0" fontId="15" fillId="2" borderId="0" xfId="0" applyNumberFormat="1" applyFont="1" applyFill="1" applyAlignment="1" applyProtection="1"/>
    <xf numFmtId="3" fontId="17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 textRotation="180"/>
    </xf>
    <xf numFmtId="0" fontId="15" fillId="2" borderId="0" xfId="0" applyFont="1" applyFill="1"/>
    <xf numFmtId="4" fontId="15" fillId="2" borderId="0" xfId="0" applyNumberFormat="1" applyFont="1" applyFill="1"/>
    <xf numFmtId="0" fontId="8" fillId="2" borderId="1" xfId="0" applyFont="1" applyFill="1" applyBorder="1" applyAlignment="1">
      <alignment horizontal="left" vertical="center" wrapText="1"/>
    </xf>
    <xf numFmtId="3" fontId="16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16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16" fillId="2" borderId="0" xfId="0" applyNumberFormat="1" applyFont="1" applyFill="1" applyAlignment="1"/>
    <xf numFmtId="164" fontId="1" fillId="2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right" vertical="center"/>
    </xf>
    <xf numFmtId="0" fontId="20" fillId="2" borderId="0" xfId="0" applyFont="1" applyFill="1"/>
    <xf numFmtId="0" fontId="20" fillId="2" borderId="0" xfId="0" applyNumberFormat="1" applyFont="1" applyFill="1" applyAlignment="1" applyProtection="1"/>
    <xf numFmtId="4" fontId="20" fillId="2" borderId="0" xfId="0" applyNumberFormat="1" applyFont="1" applyFill="1" applyAlignment="1" applyProtection="1"/>
    <xf numFmtId="0" fontId="20" fillId="2" borderId="0" xfId="0" applyFont="1" applyFill="1" applyAlignment="1">
      <alignment vertical="top"/>
    </xf>
    <xf numFmtId="0" fontId="20" fillId="2" borderId="0" xfId="0" applyFont="1" applyFill="1" applyBorder="1"/>
    <xf numFmtId="49" fontId="20" fillId="2" borderId="0" xfId="0" applyNumberFormat="1" applyFont="1" applyFill="1" applyBorder="1" applyAlignment="1">
      <alignment vertical="center" wrapText="1"/>
    </xf>
    <xf numFmtId="0" fontId="20" fillId="2" borderId="0" xfId="0" applyFont="1" applyFill="1" applyBorder="1" applyAlignment="1">
      <alignment vertical="center" textRotation="180"/>
    </xf>
    <xf numFmtId="0" fontId="20" fillId="2" borderId="0" xfId="0" applyFont="1" applyFill="1" applyAlignment="1">
      <alignment horizontal="center"/>
    </xf>
    <xf numFmtId="0" fontId="15" fillId="2" borderId="0" xfId="0" applyFont="1" applyFill="1" applyAlignment="1">
      <alignment vertical="center" textRotation="255"/>
    </xf>
    <xf numFmtId="0" fontId="0" fillId="2" borderId="0" xfId="0" applyFill="1" applyAlignment="1">
      <alignment vertical="center" textRotation="255"/>
    </xf>
    <xf numFmtId="0" fontId="20" fillId="2" borderId="0" xfId="0" applyFont="1" applyFill="1" applyBorder="1" applyAlignment="1">
      <alignment horizontal="center" vertical="distributed" wrapText="1"/>
    </xf>
    <xf numFmtId="14" fontId="16" fillId="2" borderId="0" xfId="0" applyNumberFormat="1" applyFont="1" applyFill="1" applyBorder="1" applyAlignment="1">
      <alignment horizontal="left"/>
    </xf>
    <xf numFmtId="0" fontId="1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0" fillId="2" borderId="0" xfId="0" applyNumberFormat="1" applyFont="1" applyFill="1" applyAlignment="1" applyProtection="1">
      <alignment horizontal="left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4" fillId="2" borderId="0" xfId="0" applyFont="1" applyFill="1" applyAlignment="1">
      <alignment horizontal="center" vertical="center" textRotation="180"/>
    </xf>
    <xf numFmtId="3" fontId="23" fillId="2" borderId="0" xfId="0" applyNumberFormat="1" applyFont="1" applyFill="1" applyAlignment="1">
      <alignment horizontal="left"/>
    </xf>
    <xf numFmtId="0" fontId="21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7"/>
  <sheetViews>
    <sheetView showZeros="0" tabSelected="1" view="pageBreakPreview" topLeftCell="F1" zoomScale="70" zoomScaleNormal="100" zoomScaleSheetLayoutView="70" workbookViewId="0">
      <selection activeCell="W4" sqref="W4"/>
    </sheetView>
  </sheetViews>
  <sheetFormatPr defaultColWidth="8.85546875" defaultRowHeight="12.75" x14ac:dyDescent="0.2"/>
  <cols>
    <col min="1" max="1" width="8.140625" style="1" customWidth="1"/>
    <col min="2" max="2" width="8.5703125" style="1" customWidth="1"/>
    <col min="3" max="3" width="8.7109375" style="1" customWidth="1"/>
    <col min="4" max="4" width="21.140625" style="1" customWidth="1"/>
    <col min="5" max="5" width="12.7109375" style="1" customWidth="1"/>
    <col min="6" max="6" width="11" style="1" customWidth="1"/>
    <col min="7" max="7" width="7.42578125" style="1" customWidth="1"/>
    <col min="8" max="8" width="12.85546875" style="1" customWidth="1"/>
    <col min="9" max="9" width="7.42578125" style="1" customWidth="1"/>
    <col min="10" max="10" width="10.42578125" style="1" customWidth="1"/>
    <col min="11" max="11" width="7.42578125" style="1" customWidth="1"/>
    <col min="12" max="12" width="10.5703125" style="1" customWidth="1"/>
    <col min="13" max="13" width="6.28515625" style="1" customWidth="1"/>
    <col min="14" max="14" width="7.42578125" style="1" customWidth="1"/>
    <col min="15" max="15" width="13.5703125" style="1" customWidth="1"/>
    <col min="16" max="16" width="14.5703125" style="1" customWidth="1"/>
    <col min="17" max="17" width="14.42578125" style="1" customWidth="1"/>
    <col min="18" max="18" width="7.42578125" style="1" customWidth="1"/>
    <col min="19" max="19" width="11.7109375" style="1" bestFit="1" customWidth="1"/>
    <col min="20" max="20" width="8.28515625" style="1" customWidth="1"/>
    <col min="21" max="21" width="11.7109375" style="1" bestFit="1" customWidth="1"/>
    <col min="22" max="22" width="7.5703125" style="1" customWidth="1"/>
    <col min="23" max="23" width="12.7109375" style="1" customWidth="1"/>
    <col min="24" max="24" width="14" style="1" customWidth="1"/>
    <col min="25" max="25" width="13" style="1" customWidth="1"/>
    <col min="26" max="26" width="13.42578125" style="1" customWidth="1"/>
    <col min="27" max="27" width="8.5703125" style="1" customWidth="1"/>
    <col min="28" max="28" width="11.7109375" style="1" bestFit="1" customWidth="1"/>
    <col min="29" max="29" width="8.5703125" style="1" customWidth="1"/>
    <col min="30" max="30" width="12.140625" style="1" customWidth="1"/>
    <col min="31" max="31" width="7.140625" style="49" customWidth="1"/>
    <col min="32" max="16384" width="8.85546875" style="1"/>
  </cols>
  <sheetData>
    <row r="1" spans="1:31" ht="27.75" x14ac:dyDescent="0.4">
      <c r="R1" s="35"/>
      <c r="S1" s="35"/>
      <c r="T1" s="35"/>
      <c r="U1" s="35"/>
      <c r="V1" s="35"/>
      <c r="W1" s="68" t="s">
        <v>37</v>
      </c>
      <c r="X1" s="68"/>
      <c r="Y1" s="68"/>
      <c r="Z1" s="68"/>
      <c r="AA1" s="68"/>
      <c r="AB1" s="68"/>
      <c r="AC1" s="68"/>
      <c r="AD1" s="68"/>
      <c r="AE1" s="67">
        <v>20</v>
      </c>
    </row>
    <row r="2" spans="1:31" ht="27.75" x14ac:dyDescent="0.4">
      <c r="R2" s="35"/>
      <c r="S2" s="35"/>
      <c r="T2" s="35"/>
      <c r="U2" s="35"/>
      <c r="V2" s="35"/>
      <c r="W2" s="68" t="s">
        <v>36</v>
      </c>
      <c r="X2" s="68"/>
      <c r="Y2" s="68"/>
      <c r="Z2" s="68"/>
      <c r="AA2" s="68"/>
      <c r="AB2" s="68"/>
      <c r="AC2" s="68"/>
      <c r="AD2" s="68"/>
      <c r="AE2" s="67"/>
    </row>
    <row r="3" spans="1:31" ht="27.75" x14ac:dyDescent="0.4">
      <c r="R3" s="35"/>
      <c r="S3" s="35"/>
      <c r="T3" s="35"/>
      <c r="U3" s="35"/>
      <c r="V3" s="35"/>
      <c r="W3" s="68" t="s">
        <v>41</v>
      </c>
      <c r="X3" s="68"/>
      <c r="Y3" s="68"/>
      <c r="Z3" s="68"/>
      <c r="AA3" s="68"/>
      <c r="AB3" s="68"/>
      <c r="AC3" s="68"/>
      <c r="AD3" s="68"/>
      <c r="AE3" s="67"/>
    </row>
    <row r="4" spans="1:31" ht="19.350000000000001" customHeight="1" x14ac:dyDescent="0.3">
      <c r="Q4" s="31"/>
      <c r="U4" s="33"/>
      <c r="W4" s="31"/>
      <c r="X4" s="31"/>
      <c r="Y4" s="31"/>
      <c r="Z4" s="31"/>
      <c r="AA4" s="33"/>
      <c r="AB4" s="33"/>
      <c r="AC4" s="33"/>
      <c r="AD4" s="33"/>
      <c r="AE4" s="67"/>
    </row>
    <row r="5" spans="1:31" ht="30.6" customHeight="1" x14ac:dyDescent="0.2">
      <c r="Y5" s="2"/>
      <c r="AC5" s="2"/>
      <c r="AE5" s="67"/>
    </row>
    <row r="6" spans="1:31" ht="22.5" x14ac:dyDescent="0.2">
      <c r="A6" s="69" t="s">
        <v>35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7"/>
    </row>
    <row r="7" spans="1:31" ht="18.75" x14ac:dyDescent="0.2">
      <c r="A7" s="2"/>
      <c r="Z7" s="2"/>
      <c r="AD7" s="39" t="s">
        <v>34</v>
      </c>
      <c r="AE7" s="67"/>
    </row>
    <row r="8" spans="1:31" ht="13.7" customHeight="1" x14ac:dyDescent="0.2">
      <c r="A8" s="52" t="s">
        <v>0</v>
      </c>
      <c r="B8" s="52" t="s">
        <v>1</v>
      </c>
      <c r="C8" s="52" t="s">
        <v>2</v>
      </c>
      <c r="D8" s="53" t="s">
        <v>3</v>
      </c>
      <c r="E8" s="58" t="s">
        <v>4</v>
      </c>
      <c r="F8" s="59"/>
      <c r="G8" s="59"/>
      <c r="H8" s="59"/>
      <c r="I8" s="59"/>
      <c r="J8" s="59"/>
      <c r="K8" s="59"/>
      <c r="L8" s="59"/>
      <c r="M8" s="60"/>
      <c r="N8" s="61" t="s">
        <v>5</v>
      </c>
      <c r="O8" s="62"/>
      <c r="P8" s="62"/>
      <c r="Q8" s="62"/>
      <c r="R8" s="62"/>
      <c r="S8" s="62"/>
      <c r="T8" s="62"/>
      <c r="U8" s="62"/>
      <c r="V8" s="63"/>
      <c r="W8" s="58" t="s">
        <v>6</v>
      </c>
      <c r="X8" s="59"/>
      <c r="Y8" s="59"/>
      <c r="Z8" s="59"/>
      <c r="AA8" s="59"/>
      <c r="AB8" s="59"/>
      <c r="AC8" s="59"/>
      <c r="AD8" s="60"/>
      <c r="AE8" s="67"/>
    </row>
    <row r="9" spans="1:31" ht="13.7" customHeight="1" x14ac:dyDescent="0.2">
      <c r="A9" s="52"/>
      <c r="B9" s="52"/>
      <c r="C9" s="52"/>
      <c r="D9" s="53"/>
      <c r="E9" s="54" t="s">
        <v>33</v>
      </c>
      <c r="F9" s="55"/>
      <c r="G9" s="55"/>
      <c r="H9" s="56"/>
      <c r="I9" s="53" t="s">
        <v>31</v>
      </c>
      <c r="J9" s="53"/>
      <c r="K9" s="53"/>
      <c r="L9" s="53"/>
      <c r="M9" s="64" t="s">
        <v>32</v>
      </c>
      <c r="N9" s="54" t="s">
        <v>33</v>
      </c>
      <c r="O9" s="55"/>
      <c r="P9" s="55"/>
      <c r="Q9" s="56"/>
      <c r="R9" s="53" t="s">
        <v>31</v>
      </c>
      <c r="S9" s="53"/>
      <c r="T9" s="53"/>
      <c r="U9" s="53"/>
      <c r="V9" s="64" t="s">
        <v>32</v>
      </c>
      <c r="W9" s="54" t="s">
        <v>33</v>
      </c>
      <c r="X9" s="55"/>
      <c r="Y9" s="55"/>
      <c r="Z9" s="56"/>
      <c r="AA9" s="53" t="s">
        <v>31</v>
      </c>
      <c r="AB9" s="53"/>
      <c r="AC9" s="53"/>
      <c r="AD9" s="53"/>
      <c r="AE9" s="67"/>
    </row>
    <row r="10" spans="1:31" ht="20.45" customHeight="1" x14ac:dyDescent="0.2">
      <c r="A10" s="52"/>
      <c r="B10" s="52"/>
      <c r="C10" s="52"/>
      <c r="D10" s="53"/>
      <c r="E10" s="53" t="s">
        <v>7</v>
      </c>
      <c r="F10" s="53" t="s">
        <v>8</v>
      </c>
      <c r="G10" s="53"/>
      <c r="H10" s="53" t="s">
        <v>9</v>
      </c>
      <c r="I10" s="53" t="s">
        <v>7</v>
      </c>
      <c r="J10" s="53" t="s">
        <v>8</v>
      </c>
      <c r="K10" s="53"/>
      <c r="L10" s="53" t="s">
        <v>9</v>
      </c>
      <c r="M10" s="65"/>
      <c r="N10" s="53" t="s">
        <v>7</v>
      </c>
      <c r="O10" s="53" t="s">
        <v>8</v>
      </c>
      <c r="P10" s="53"/>
      <c r="Q10" s="53" t="s">
        <v>9</v>
      </c>
      <c r="R10" s="53" t="s">
        <v>7</v>
      </c>
      <c r="S10" s="53" t="s">
        <v>8</v>
      </c>
      <c r="T10" s="53"/>
      <c r="U10" s="53" t="s">
        <v>9</v>
      </c>
      <c r="V10" s="65"/>
      <c r="W10" s="53" t="s">
        <v>7</v>
      </c>
      <c r="X10" s="53" t="s">
        <v>8</v>
      </c>
      <c r="Y10" s="53"/>
      <c r="Z10" s="53" t="s">
        <v>9</v>
      </c>
      <c r="AA10" s="53" t="s">
        <v>7</v>
      </c>
      <c r="AB10" s="53" t="s">
        <v>8</v>
      </c>
      <c r="AC10" s="53"/>
      <c r="AD10" s="53" t="s">
        <v>9</v>
      </c>
      <c r="AE10" s="67"/>
    </row>
    <row r="11" spans="1:31" ht="67.7" customHeight="1" x14ac:dyDescent="0.2">
      <c r="A11" s="52"/>
      <c r="B11" s="52"/>
      <c r="C11" s="52"/>
      <c r="D11" s="53"/>
      <c r="E11" s="53"/>
      <c r="F11" s="32" t="s">
        <v>10</v>
      </c>
      <c r="G11" s="32" t="s">
        <v>11</v>
      </c>
      <c r="H11" s="53"/>
      <c r="I11" s="53"/>
      <c r="J11" s="34" t="s">
        <v>10</v>
      </c>
      <c r="K11" s="34" t="s">
        <v>11</v>
      </c>
      <c r="L11" s="53"/>
      <c r="M11" s="66"/>
      <c r="N11" s="53"/>
      <c r="O11" s="32" t="s">
        <v>10</v>
      </c>
      <c r="P11" s="32" t="s">
        <v>11</v>
      </c>
      <c r="Q11" s="53"/>
      <c r="R11" s="53"/>
      <c r="S11" s="34" t="s">
        <v>10</v>
      </c>
      <c r="T11" s="34" t="s">
        <v>11</v>
      </c>
      <c r="U11" s="53"/>
      <c r="V11" s="66"/>
      <c r="W11" s="53"/>
      <c r="X11" s="32" t="s">
        <v>10</v>
      </c>
      <c r="Y11" s="32" t="s">
        <v>11</v>
      </c>
      <c r="Z11" s="53"/>
      <c r="AA11" s="53"/>
      <c r="AB11" s="34" t="s">
        <v>10</v>
      </c>
      <c r="AC11" s="34" t="s">
        <v>11</v>
      </c>
      <c r="AD11" s="53"/>
      <c r="AE11" s="67"/>
    </row>
    <row r="12" spans="1:31" x14ac:dyDescent="0.2">
      <c r="A12" s="32">
        <v>1</v>
      </c>
      <c r="B12" s="32">
        <v>2</v>
      </c>
      <c r="C12" s="32">
        <v>3</v>
      </c>
      <c r="D12" s="32">
        <v>4</v>
      </c>
      <c r="E12" s="32">
        <v>5</v>
      </c>
      <c r="F12" s="32">
        <v>6</v>
      </c>
      <c r="G12" s="32">
        <v>7</v>
      </c>
      <c r="H12" s="32">
        <v>8</v>
      </c>
      <c r="I12" s="34">
        <v>5</v>
      </c>
      <c r="J12" s="34">
        <v>6</v>
      </c>
      <c r="K12" s="34">
        <v>7</v>
      </c>
      <c r="L12" s="34">
        <v>8</v>
      </c>
      <c r="M12" s="34"/>
      <c r="N12" s="32">
        <v>9</v>
      </c>
      <c r="O12" s="32">
        <v>10</v>
      </c>
      <c r="P12" s="32">
        <v>11</v>
      </c>
      <c r="Q12" s="32">
        <v>12</v>
      </c>
      <c r="R12" s="34">
        <v>9</v>
      </c>
      <c r="S12" s="34">
        <v>10</v>
      </c>
      <c r="T12" s="34">
        <v>11</v>
      </c>
      <c r="U12" s="34">
        <v>12</v>
      </c>
      <c r="V12" s="34"/>
      <c r="W12" s="32">
        <v>13</v>
      </c>
      <c r="X12" s="32">
        <v>14</v>
      </c>
      <c r="Y12" s="32">
        <v>15</v>
      </c>
      <c r="Z12" s="32">
        <v>16</v>
      </c>
      <c r="AA12" s="34">
        <v>13</v>
      </c>
      <c r="AB12" s="34">
        <v>14</v>
      </c>
      <c r="AC12" s="34">
        <v>15</v>
      </c>
      <c r="AD12" s="34">
        <v>16</v>
      </c>
      <c r="AE12" s="67"/>
    </row>
    <row r="13" spans="1:31" s="8" customFormat="1" ht="48.6" customHeight="1" x14ac:dyDescent="0.2">
      <c r="A13" s="3" t="s">
        <v>14</v>
      </c>
      <c r="B13" s="4"/>
      <c r="C13" s="4"/>
      <c r="D13" s="5" t="s">
        <v>15</v>
      </c>
      <c r="E13" s="6">
        <f>E14</f>
        <v>0</v>
      </c>
      <c r="F13" s="6">
        <f t="shared" ref="F13:AA14" si="0">F14</f>
        <v>0</v>
      </c>
      <c r="G13" s="6">
        <f t="shared" si="0"/>
        <v>0</v>
      </c>
      <c r="H13" s="6">
        <f t="shared" si="0"/>
        <v>0</v>
      </c>
      <c r="I13" s="6">
        <f>I14</f>
        <v>0</v>
      </c>
      <c r="J13" s="6">
        <f t="shared" si="0"/>
        <v>0</v>
      </c>
      <c r="K13" s="6">
        <f t="shared" si="0"/>
        <v>0</v>
      </c>
      <c r="L13" s="6">
        <f t="shared" si="0"/>
        <v>0</v>
      </c>
      <c r="M13" s="6"/>
      <c r="N13" s="6">
        <f t="shared" si="0"/>
        <v>0</v>
      </c>
      <c r="O13" s="7">
        <f t="shared" si="0"/>
        <v>-2054092</v>
      </c>
      <c r="P13" s="7">
        <f t="shared" si="0"/>
        <v>-2054092</v>
      </c>
      <c r="Q13" s="7">
        <f t="shared" si="0"/>
        <v>-2054092</v>
      </c>
      <c r="R13" s="6">
        <f t="shared" si="0"/>
        <v>0</v>
      </c>
      <c r="S13" s="7">
        <f t="shared" si="0"/>
        <v>0</v>
      </c>
      <c r="T13" s="7">
        <f t="shared" si="0"/>
        <v>0</v>
      </c>
      <c r="U13" s="7">
        <f t="shared" si="0"/>
        <v>0</v>
      </c>
      <c r="V13" s="37">
        <f t="shared" si="0"/>
        <v>0</v>
      </c>
      <c r="W13" s="7">
        <f t="shared" si="0"/>
        <v>0</v>
      </c>
      <c r="X13" s="7">
        <f t="shared" si="0"/>
        <v>-2054092</v>
      </c>
      <c r="Y13" s="7">
        <f t="shared" si="0"/>
        <v>-2054092</v>
      </c>
      <c r="Z13" s="7">
        <f t="shared" si="0"/>
        <v>-2054092</v>
      </c>
      <c r="AA13" s="7">
        <f t="shared" si="0"/>
        <v>0</v>
      </c>
      <c r="AB13" s="7">
        <f t="shared" ref="AA13:AD14" si="1">AB14</f>
        <v>0</v>
      </c>
      <c r="AC13" s="7">
        <f>AC14</f>
        <v>0</v>
      </c>
      <c r="AD13" s="7">
        <f t="shared" si="1"/>
        <v>0</v>
      </c>
      <c r="AE13" s="67"/>
    </row>
    <row r="14" spans="1:31" s="8" customFormat="1" ht="49.35" customHeight="1" x14ac:dyDescent="0.2">
      <c r="A14" s="9" t="s">
        <v>16</v>
      </c>
      <c r="B14" s="10"/>
      <c r="C14" s="10"/>
      <c r="D14" s="11" t="s">
        <v>15</v>
      </c>
      <c r="E14" s="12">
        <f>E15</f>
        <v>0</v>
      </c>
      <c r="F14" s="12">
        <f t="shared" si="0"/>
        <v>0</v>
      </c>
      <c r="G14" s="12">
        <f t="shared" si="0"/>
        <v>0</v>
      </c>
      <c r="H14" s="12">
        <f t="shared" si="0"/>
        <v>0</v>
      </c>
      <c r="I14" s="12">
        <f>I15</f>
        <v>0</v>
      </c>
      <c r="J14" s="12">
        <f t="shared" si="0"/>
        <v>0</v>
      </c>
      <c r="K14" s="12">
        <f t="shared" si="0"/>
        <v>0</v>
      </c>
      <c r="L14" s="12">
        <f t="shared" si="0"/>
        <v>0</v>
      </c>
      <c r="M14" s="12"/>
      <c r="N14" s="12">
        <f t="shared" si="0"/>
        <v>0</v>
      </c>
      <c r="O14" s="13">
        <f t="shared" si="0"/>
        <v>-2054092</v>
      </c>
      <c r="P14" s="13">
        <f t="shared" si="0"/>
        <v>-2054092</v>
      </c>
      <c r="Q14" s="13">
        <f t="shared" si="0"/>
        <v>-2054092</v>
      </c>
      <c r="R14" s="12">
        <f t="shared" si="0"/>
        <v>0</v>
      </c>
      <c r="S14" s="13">
        <f t="shared" si="0"/>
        <v>0</v>
      </c>
      <c r="T14" s="13">
        <f t="shared" si="0"/>
        <v>0</v>
      </c>
      <c r="U14" s="13">
        <f t="shared" si="0"/>
        <v>0</v>
      </c>
      <c r="V14" s="38">
        <f t="shared" si="0"/>
        <v>0</v>
      </c>
      <c r="W14" s="13">
        <f t="shared" si="0"/>
        <v>0</v>
      </c>
      <c r="X14" s="13">
        <f t="shared" si="0"/>
        <v>-2054092</v>
      </c>
      <c r="Y14" s="13">
        <f t="shared" si="0"/>
        <v>-2054092</v>
      </c>
      <c r="Z14" s="13">
        <f t="shared" si="0"/>
        <v>-2054092</v>
      </c>
      <c r="AA14" s="13">
        <f t="shared" si="1"/>
        <v>0</v>
      </c>
      <c r="AB14" s="13">
        <f t="shared" si="1"/>
        <v>0</v>
      </c>
      <c r="AC14" s="13">
        <f t="shared" si="1"/>
        <v>0</v>
      </c>
      <c r="AD14" s="13">
        <f t="shared" si="1"/>
        <v>0</v>
      </c>
      <c r="AE14" s="67"/>
    </row>
    <row r="15" spans="1:31" s="16" customFormat="1" ht="52.7" customHeight="1" x14ac:dyDescent="0.2">
      <c r="A15" s="14" t="s">
        <v>17</v>
      </c>
      <c r="B15" s="14" t="s">
        <v>18</v>
      </c>
      <c r="C15" s="14" t="s">
        <v>19</v>
      </c>
      <c r="D15" s="30" t="s">
        <v>28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>
        <v>-2054092</v>
      </c>
      <c r="P15" s="15">
        <v>-2054092</v>
      </c>
      <c r="Q15" s="15">
        <f>O15+N15</f>
        <v>-2054092</v>
      </c>
      <c r="R15" s="15"/>
      <c r="S15" s="15"/>
      <c r="T15" s="15"/>
      <c r="U15" s="15">
        <f>S15+R15</f>
        <v>0</v>
      </c>
      <c r="V15" s="36">
        <f>U15/Q15*100</f>
        <v>0</v>
      </c>
      <c r="W15" s="15">
        <f t="shared" ref="W15:AD15" si="2">N15+E15</f>
        <v>0</v>
      </c>
      <c r="X15" s="15">
        <f t="shared" si="2"/>
        <v>-2054092</v>
      </c>
      <c r="Y15" s="15">
        <f t="shared" si="2"/>
        <v>-2054092</v>
      </c>
      <c r="Z15" s="15">
        <f t="shared" si="2"/>
        <v>-2054092</v>
      </c>
      <c r="AA15" s="15">
        <f t="shared" si="2"/>
        <v>0</v>
      </c>
      <c r="AB15" s="15">
        <f t="shared" si="2"/>
        <v>0</v>
      </c>
      <c r="AC15" s="15">
        <f t="shared" si="2"/>
        <v>0</v>
      </c>
      <c r="AD15" s="15">
        <f t="shared" si="2"/>
        <v>0</v>
      </c>
      <c r="AE15" s="67"/>
    </row>
    <row r="16" spans="1:31" s="16" customFormat="1" ht="77.099999999999994" customHeight="1" x14ac:dyDescent="0.2">
      <c r="A16" s="3" t="s">
        <v>20</v>
      </c>
      <c r="B16" s="14"/>
      <c r="C16" s="14"/>
      <c r="D16" s="5" t="s">
        <v>21</v>
      </c>
      <c r="E16" s="7">
        <f>E17</f>
        <v>1415094</v>
      </c>
      <c r="F16" s="7">
        <f t="shared" ref="F16:AD16" si="3">F17</f>
        <v>844695.21</v>
      </c>
      <c r="G16" s="7">
        <f t="shared" si="3"/>
        <v>0</v>
      </c>
      <c r="H16" s="7">
        <f t="shared" si="3"/>
        <v>2259789.21</v>
      </c>
      <c r="I16" s="7">
        <f>I17</f>
        <v>0</v>
      </c>
      <c r="J16" s="7">
        <f t="shared" si="3"/>
        <v>422275</v>
      </c>
      <c r="K16" s="7">
        <f t="shared" si="3"/>
        <v>0</v>
      </c>
      <c r="L16" s="7">
        <f t="shared" si="3"/>
        <v>422275</v>
      </c>
      <c r="M16" s="37">
        <f t="shared" si="3"/>
        <v>18.686477399367703</v>
      </c>
      <c r="N16" s="7">
        <f t="shared" si="3"/>
        <v>0</v>
      </c>
      <c r="O16" s="7">
        <f t="shared" si="3"/>
        <v>-720000</v>
      </c>
      <c r="P16" s="7">
        <f t="shared" si="3"/>
        <v>0</v>
      </c>
      <c r="Q16" s="7">
        <f t="shared" si="3"/>
        <v>-720000</v>
      </c>
      <c r="R16" s="7">
        <f t="shared" si="3"/>
        <v>0</v>
      </c>
      <c r="S16" s="7">
        <f t="shared" si="3"/>
        <v>-624369.22</v>
      </c>
      <c r="T16" s="7">
        <f t="shared" si="3"/>
        <v>0</v>
      </c>
      <c r="U16" s="7">
        <f t="shared" si="3"/>
        <v>-624369.22</v>
      </c>
      <c r="V16" s="37">
        <f t="shared" si="3"/>
        <v>86.717947222222207</v>
      </c>
      <c r="W16" s="7">
        <f t="shared" si="3"/>
        <v>1415094</v>
      </c>
      <c r="X16" s="7">
        <f t="shared" si="3"/>
        <v>124695.20999999996</v>
      </c>
      <c r="Y16" s="7">
        <f t="shared" si="3"/>
        <v>0</v>
      </c>
      <c r="Z16" s="7">
        <f t="shared" si="3"/>
        <v>1539789.21</v>
      </c>
      <c r="AA16" s="7">
        <f t="shared" si="3"/>
        <v>0</v>
      </c>
      <c r="AB16" s="7">
        <f t="shared" si="3"/>
        <v>-202094.21999999997</v>
      </c>
      <c r="AC16" s="7">
        <f t="shared" si="3"/>
        <v>0</v>
      </c>
      <c r="AD16" s="7">
        <f t="shared" si="3"/>
        <v>-202094.21999999997</v>
      </c>
      <c r="AE16" s="67"/>
    </row>
    <row r="17" spans="1:31" s="16" customFormat="1" ht="80.099999999999994" customHeight="1" x14ac:dyDescent="0.2">
      <c r="A17" s="9" t="s">
        <v>22</v>
      </c>
      <c r="B17" s="17"/>
      <c r="C17" s="17"/>
      <c r="D17" s="11" t="s">
        <v>21</v>
      </c>
      <c r="E17" s="13">
        <f>E18+E19</f>
        <v>1415094</v>
      </c>
      <c r="F17" s="13">
        <f t="shared" ref="F17:Z17" si="4">F18+F19</f>
        <v>844695.21</v>
      </c>
      <c r="G17" s="13">
        <f t="shared" si="4"/>
        <v>0</v>
      </c>
      <c r="H17" s="13">
        <f t="shared" si="4"/>
        <v>2259789.21</v>
      </c>
      <c r="I17" s="13">
        <f>I18+I19</f>
        <v>0</v>
      </c>
      <c r="J17" s="13">
        <f t="shared" ref="J17:L17" si="5">J18+J19</f>
        <v>422275</v>
      </c>
      <c r="K17" s="13">
        <f t="shared" si="5"/>
        <v>0</v>
      </c>
      <c r="L17" s="13">
        <f t="shared" si="5"/>
        <v>422275</v>
      </c>
      <c r="M17" s="38">
        <f t="shared" ref="M17" si="6">M18+M19</f>
        <v>18.686477399367703</v>
      </c>
      <c r="N17" s="13">
        <f t="shared" si="4"/>
        <v>0</v>
      </c>
      <c r="O17" s="13">
        <f t="shared" si="4"/>
        <v>-720000</v>
      </c>
      <c r="P17" s="13">
        <f t="shared" si="4"/>
        <v>0</v>
      </c>
      <c r="Q17" s="13">
        <f t="shared" si="4"/>
        <v>-720000</v>
      </c>
      <c r="R17" s="13">
        <f t="shared" ref="R17:U17" si="7">R18+R19</f>
        <v>0</v>
      </c>
      <c r="S17" s="13">
        <f t="shared" si="7"/>
        <v>-624369.22</v>
      </c>
      <c r="T17" s="13">
        <f t="shared" si="7"/>
        <v>0</v>
      </c>
      <c r="U17" s="13">
        <f t="shared" si="7"/>
        <v>-624369.22</v>
      </c>
      <c r="V17" s="38">
        <f t="shared" ref="V17" si="8">V18+V19</f>
        <v>86.717947222222207</v>
      </c>
      <c r="W17" s="13">
        <f t="shared" si="4"/>
        <v>1415094</v>
      </c>
      <c r="X17" s="13">
        <f t="shared" si="4"/>
        <v>124695.20999999996</v>
      </c>
      <c r="Y17" s="13">
        <f t="shared" si="4"/>
        <v>0</v>
      </c>
      <c r="Z17" s="13">
        <f t="shared" si="4"/>
        <v>1539789.21</v>
      </c>
      <c r="AA17" s="13">
        <f t="shared" ref="AA17:AD17" si="9">AA18+AA19</f>
        <v>0</v>
      </c>
      <c r="AB17" s="13">
        <f t="shared" si="9"/>
        <v>-202094.21999999997</v>
      </c>
      <c r="AC17" s="13">
        <f t="shared" si="9"/>
        <v>0</v>
      </c>
      <c r="AD17" s="13">
        <f t="shared" si="9"/>
        <v>-202094.21999999997</v>
      </c>
      <c r="AE17" s="67"/>
    </row>
    <row r="18" spans="1:31" s="16" customFormat="1" ht="89.45" customHeight="1" x14ac:dyDescent="0.2">
      <c r="A18" s="14" t="s">
        <v>23</v>
      </c>
      <c r="B18" s="14" t="s">
        <v>24</v>
      </c>
      <c r="C18" s="14" t="s">
        <v>25</v>
      </c>
      <c r="D18" s="30" t="s">
        <v>29</v>
      </c>
      <c r="E18" s="15">
        <v>1415094</v>
      </c>
      <c r="F18" s="15">
        <f>702093+142602.21</f>
        <v>844695.21</v>
      </c>
      <c r="G18" s="15"/>
      <c r="H18" s="15">
        <f>F18+E18</f>
        <v>2259789.21</v>
      </c>
      <c r="I18" s="15"/>
      <c r="J18" s="15">
        <v>422275</v>
      </c>
      <c r="K18" s="15"/>
      <c r="L18" s="15">
        <f>J18+I18</f>
        <v>422275</v>
      </c>
      <c r="M18" s="36">
        <f>(L18/H18)*100</f>
        <v>18.686477399367703</v>
      </c>
      <c r="N18" s="15"/>
      <c r="O18" s="15"/>
      <c r="P18" s="15"/>
      <c r="Q18" s="15"/>
      <c r="R18" s="15"/>
      <c r="S18" s="15"/>
      <c r="T18" s="15"/>
      <c r="U18" s="15"/>
      <c r="V18" s="15"/>
      <c r="W18" s="15">
        <f t="shared" ref="W18:AD19" si="10">N18+E18</f>
        <v>1415094</v>
      </c>
      <c r="X18" s="15">
        <f t="shared" si="10"/>
        <v>844695.21</v>
      </c>
      <c r="Y18" s="15">
        <f t="shared" si="10"/>
        <v>0</v>
      </c>
      <c r="Z18" s="15">
        <f t="shared" si="10"/>
        <v>2259789.21</v>
      </c>
      <c r="AA18" s="15">
        <f t="shared" si="10"/>
        <v>0</v>
      </c>
      <c r="AB18" s="15">
        <f t="shared" si="10"/>
        <v>422275</v>
      </c>
      <c r="AC18" s="15">
        <f t="shared" si="10"/>
        <v>0</v>
      </c>
      <c r="AD18" s="15">
        <f t="shared" si="10"/>
        <v>422275</v>
      </c>
      <c r="AE18" s="67"/>
    </row>
    <row r="19" spans="1:31" s="16" customFormat="1" ht="94.35" customHeight="1" x14ac:dyDescent="0.2">
      <c r="A19" s="14" t="s">
        <v>26</v>
      </c>
      <c r="B19" s="14" t="s">
        <v>27</v>
      </c>
      <c r="C19" s="14" t="s">
        <v>25</v>
      </c>
      <c r="D19" s="30" t="s">
        <v>30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>
        <v>-720000</v>
      </c>
      <c r="P19" s="15"/>
      <c r="Q19" s="15">
        <f>O19+N19</f>
        <v>-720000</v>
      </c>
      <c r="R19" s="15"/>
      <c r="S19" s="15">
        <v>-624369.22</v>
      </c>
      <c r="T19" s="15"/>
      <c r="U19" s="15">
        <f>S19+R19</f>
        <v>-624369.22</v>
      </c>
      <c r="V19" s="36">
        <f>U19/Q19*100</f>
        <v>86.717947222222207</v>
      </c>
      <c r="W19" s="15">
        <f t="shared" si="10"/>
        <v>0</v>
      </c>
      <c r="X19" s="15">
        <f t="shared" si="10"/>
        <v>-720000</v>
      </c>
      <c r="Y19" s="15">
        <f t="shared" si="10"/>
        <v>0</v>
      </c>
      <c r="Z19" s="15">
        <f t="shared" si="10"/>
        <v>-720000</v>
      </c>
      <c r="AA19" s="15">
        <f t="shared" si="10"/>
        <v>0</v>
      </c>
      <c r="AB19" s="15">
        <f t="shared" si="10"/>
        <v>-624369.22</v>
      </c>
      <c r="AC19" s="15">
        <f t="shared" si="10"/>
        <v>0</v>
      </c>
      <c r="AD19" s="15">
        <f t="shared" si="10"/>
        <v>-624369.22</v>
      </c>
      <c r="AE19" s="67"/>
    </row>
    <row r="20" spans="1:31" ht="19.7" customHeight="1" x14ac:dyDescent="0.2">
      <c r="A20" s="32" t="s">
        <v>12</v>
      </c>
      <c r="B20" s="32" t="s">
        <v>12</v>
      </c>
      <c r="C20" s="32" t="s">
        <v>12</v>
      </c>
      <c r="D20" s="18" t="s">
        <v>13</v>
      </c>
      <c r="E20" s="7">
        <f>E16+E13</f>
        <v>1415094</v>
      </c>
      <c r="F20" s="7">
        <f t="shared" ref="F20:Z20" si="11">F16+F13</f>
        <v>844695.21</v>
      </c>
      <c r="G20" s="7">
        <f t="shared" si="11"/>
        <v>0</v>
      </c>
      <c r="H20" s="7">
        <f t="shared" si="11"/>
        <v>2259789.21</v>
      </c>
      <c r="I20" s="7">
        <f>I16+I13</f>
        <v>0</v>
      </c>
      <c r="J20" s="7">
        <f t="shared" ref="J20:L20" si="12">J16+J13</f>
        <v>422275</v>
      </c>
      <c r="K20" s="7">
        <f t="shared" si="12"/>
        <v>0</v>
      </c>
      <c r="L20" s="7">
        <f t="shared" si="12"/>
        <v>422275</v>
      </c>
      <c r="M20" s="37">
        <f>(L20/H20)*100</f>
        <v>18.686477399367703</v>
      </c>
      <c r="N20" s="7">
        <f t="shared" si="11"/>
        <v>0</v>
      </c>
      <c r="O20" s="7">
        <f t="shared" si="11"/>
        <v>-2774092</v>
      </c>
      <c r="P20" s="7">
        <f t="shared" si="11"/>
        <v>-2054092</v>
      </c>
      <c r="Q20" s="7">
        <f t="shared" si="11"/>
        <v>-2774092</v>
      </c>
      <c r="R20" s="7">
        <f t="shared" ref="R20:U20" si="13">R16+R13</f>
        <v>0</v>
      </c>
      <c r="S20" s="7">
        <f t="shared" si="13"/>
        <v>-624369.22</v>
      </c>
      <c r="T20" s="7">
        <f t="shared" si="13"/>
        <v>0</v>
      </c>
      <c r="U20" s="7">
        <f t="shared" si="13"/>
        <v>-624369.22</v>
      </c>
      <c r="V20" s="37">
        <f>U20/Q20*100</f>
        <v>22.507156215439142</v>
      </c>
      <c r="W20" s="7">
        <f t="shared" si="11"/>
        <v>1415094</v>
      </c>
      <c r="X20" s="7">
        <f t="shared" si="11"/>
        <v>-1929396.79</v>
      </c>
      <c r="Y20" s="7">
        <f t="shared" si="11"/>
        <v>-2054092</v>
      </c>
      <c r="Z20" s="7">
        <f t="shared" si="11"/>
        <v>-514302.79000000004</v>
      </c>
      <c r="AA20" s="7">
        <f t="shared" ref="AA20:AD20" si="14">AA16+AA13</f>
        <v>0</v>
      </c>
      <c r="AB20" s="7">
        <f t="shared" si="14"/>
        <v>-202094.21999999997</v>
      </c>
      <c r="AC20" s="7">
        <f t="shared" si="14"/>
        <v>0</v>
      </c>
      <c r="AD20" s="7">
        <f t="shared" si="14"/>
        <v>-202094.21999999997</v>
      </c>
      <c r="AE20" s="67"/>
    </row>
    <row r="21" spans="1:31" x14ac:dyDescent="0.2">
      <c r="AE21" s="67"/>
    </row>
    <row r="22" spans="1:31" x14ac:dyDescent="0.2">
      <c r="AE22" s="67"/>
    </row>
    <row r="23" spans="1:31" s="40" customFormat="1" ht="23.25" x14ac:dyDescent="0.35">
      <c r="A23" s="57" t="s">
        <v>39</v>
      </c>
      <c r="B23" s="57"/>
      <c r="C23" s="57"/>
      <c r="D23" s="57"/>
      <c r="E23" s="57"/>
      <c r="F23" s="57"/>
      <c r="G23" s="57"/>
      <c r="H23" s="42"/>
      <c r="I23" s="42"/>
      <c r="K23" s="41"/>
      <c r="L23" s="42"/>
      <c r="M23" s="42"/>
      <c r="V23" s="42"/>
      <c r="W23" s="50"/>
      <c r="X23" s="50"/>
      <c r="Y23" s="50"/>
      <c r="AA23" s="50"/>
      <c r="AB23" s="50"/>
      <c r="AC23" s="50"/>
      <c r="AE23" s="67"/>
    </row>
    <row r="24" spans="1:31" s="19" customFormat="1" ht="23.25" x14ac:dyDescent="0.35">
      <c r="A24" s="57" t="s">
        <v>38</v>
      </c>
      <c r="B24" s="57"/>
      <c r="C24" s="57"/>
      <c r="D24" s="57"/>
      <c r="E24" s="57"/>
      <c r="F24" s="20"/>
      <c r="G24" s="20"/>
      <c r="H24" s="21"/>
      <c r="I24" s="20"/>
      <c r="J24" s="20"/>
      <c r="K24" s="20"/>
      <c r="L24" s="21"/>
      <c r="M24" s="21"/>
      <c r="V24" s="21"/>
      <c r="AA24" s="50" t="s">
        <v>40</v>
      </c>
      <c r="AB24" s="50"/>
      <c r="AC24" s="50"/>
      <c r="AE24" s="67"/>
    </row>
    <row r="25" spans="1:31" s="40" customFormat="1" ht="23.25" x14ac:dyDescent="0.35">
      <c r="A25" s="43"/>
      <c r="B25" s="43"/>
      <c r="C25" s="44"/>
      <c r="D25" s="45"/>
      <c r="E25" s="45"/>
      <c r="G25" s="46"/>
      <c r="H25" s="47"/>
      <c r="I25" s="45"/>
      <c r="K25" s="46"/>
      <c r="L25" s="47"/>
      <c r="M25" s="47"/>
      <c r="V25" s="47"/>
      <c r="AE25" s="67"/>
    </row>
    <row r="26" spans="1:31" s="19" customFormat="1" ht="12" customHeight="1" x14ac:dyDescent="0.3">
      <c r="A26" s="20"/>
      <c r="B26" s="51"/>
      <c r="C26" s="51"/>
      <c r="D26" s="22"/>
      <c r="E26" s="22"/>
      <c r="F26" s="23"/>
      <c r="H26" s="24"/>
      <c r="I26" s="22"/>
      <c r="J26" s="23"/>
      <c r="L26" s="24"/>
      <c r="M26" s="24"/>
      <c r="V26" s="24"/>
      <c r="AE26" s="67"/>
    </row>
    <row r="27" spans="1:31" s="28" customFormat="1" ht="15.75" x14ac:dyDescent="0.25">
      <c r="A27" s="25"/>
      <c r="B27" s="25"/>
      <c r="C27" s="25"/>
      <c r="D27" s="25"/>
      <c r="E27" s="26"/>
      <c r="F27" s="27"/>
      <c r="H27" s="29"/>
      <c r="I27" s="26"/>
      <c r="J27" s="27"/>
      <c r="L27" s="29"/>
      <c r="M27" s="29"/>
      <c r="V27" s="29"/>
      <c r="AE27" s="48"/>
    </row>
  </sheetData>
  <mergeCells count="44">
    <mergeCell ref="AA24:AC24"/>
    <mergeCell ref="A23:G23"/>
    <mergeCell ref="AE1:AE26"/>
    <mergeCell ref="W1:AD1"/>
    <mergeCell ref="W2:AD2"/>
    <mergeCell ref="W3:AD3"/>
    <mergeCell ref="AA9:AD9"/>
    <mergeCell ref="W8:AD8"/>
    <mergeCell ref="A6:AD6"/>
    <mergeCell ref="AA10:AA11"/>
    <mergeCell ref="AB10:AC10"/>
    <mergeCell ref="AD10:AD11"/>
    <mergeCell ref="J10:K10"/>
    <mergeCell ref="L10:L11"/>
    <mergeCell ref="M9:M11"/>
    <mergeCell ref="Z10:Z11"/>
    <mergeCell ref="AA23:AC23"/>
    <mergeCell ref="E9:H9"/>
    <mergeCell ref="I9:L9"/>
    <mergeCell ref="E8:M8"/>
    <mergeCell ref="N9:Q9"/>
    <mergeCell ref="R9:U9"/>
    <mergeCell ref="N8:V8"/>
    <mergeCell ref="V9:V11"/>
    <mergeCell ref="R10:R11"/>
    <mergeCell ref="S10:T10"/>
    <mergeCell ref="U10:U11"/>
    <mergeCell ref="H10:H11"/>
    <mergeCell ref="N10:N11"/>
    <mergeCell ref="O10:P10"/>
    <mergeCell ref="Q10:Q11"/>
    <mergeCell ref="I10:I11"/>
    <mergeCell ref="W23:Y23"/>
    <mergeCell ref="B26:C26"/>
    <mergeCell ref="A8:A11"/>
    <mergeCell ref="B8:B11"/>
    <mergeCell ref="C8:C11"/>
    <mergeCell ref="D8:D11"/>
    <mergeCell ref="E10:E11"/>
    <mergeCell ref="W10:W11"/>
    <mergeCell ref="X10:Y10"/>
    <mergeCell ref="F10:G10"/>
    <mergeCell ref="W9:Z9"/>
    <mergeCell ref="A24:E24"/>
  </mergeCells>
  <printOptions horizontalCentered="1"/>
  <pageMargins left="0.19685039370078741" right="0.19685039370078741" top="1.3779527559055118" bottom="0.31496062992125984" header="0.31496062992125984" footer="0.31496062992125984"/>
  <pageSetup paperSize="9" scale="48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4 (в)</vt:lpstr>
      <vt:lpstr>'дод 4 (в)'!Область_печати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Кравченко Марина Анатоліївна</cp:lastModifiedBy>
  <cp:lastPrinted>2019-08-14T05:32:53Z</cp:lastPrinted>
  <dcterms:created xsi:type="dcterms:W3CDTF">2018-10-18T06:20:03Z</dcterms:created>
  <dcterms:modified xsi:type="dcterms:W3CDTF">2019-08-20T11:54:19Z</dcterms:modified>
</cp:coreProperties>
</file>