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\Рішення ВК\2019\Грудень\"/>
    </mc:Choice>
  </mc:AlternateContent>
  <bookViews>
    <workbookView xWindow="0" yWindow="0" windowWidth="28800" windowHeight="12300" activeTab="2"/>
  </bookViews>
  <sheets>
    <sheet name="2271 (уточн)" sheetId="15" r:id="rId1"/>
    <sheet name="2272 (уточн)" sheetId="16" r:id="rId2"/>
    <sheet name="2273 (уточн)" sheetId="17" r:id="rId3"/>
    <sheet name="2274 (уточн)" sheetId="18" r:id="rId4"/>
    <sheet name="2275 (уточн)" sheetId="19" r:id="rId5"/>
  </sheets>
  <calcPr calcId="162913"/>
</workbook>
</file>

<file path=xl/calcChain.xml><?xml version="1.0" encoding="utf-8"?>
<calcChain xmlns="http://schemas.openxmlformats.org/spreadsheetml/2006/main">
  <c r="B28" i="16" l="1"/>
  <c r="B27" i="16"/>
  <c r="C27" i="15"/>
  <c r="C23" i="15"/>
  <c r="J16" i="17" l="1"/>
  <c r="I16" i="17"/>
  <c r="H16" i="17"/>
  <c r="B15" i="18"/>
  <c r="B14" i="18"/>
  <c r="D10" i="18"/>
  <c r="E10" i="18"/>
  <c r="E13" i="18" s="1"/>
  <c r="F10" i="18"/>
  <c r="G10" i="18"/>
  <c r="H10" i="18"/>
  <c r="I10" i="18"/>
  <c r="J10" i="18"/>
  <c r="K10" i="18"/>
  <c r="L10" i="18"/>
  <c r="L13" i="18" s="1"/>
  <c r="M10" i="18"/>
  <c r="N10" i="18"/>
  <c r="C10" i="18"/>
  <c r="C13" i="18" s="1"/>
  <c r="B12" i="18"/>
  <c r="B11" i="18"/>
  <c r="B40" i="17"/>
  <c r="C39" i="17"/>
  <c r="C44" i="17" s="1"/>
  <c r="D39" i="17"/>
  <c r="D44" i="17" s="1"/>
  <c r="E39" i="17"/>
  <c r="E44" i="17" s="1"/>
  <c r="F39" i="17"/>
  <c r="F44" i="17" s="1"/>
  <c r="G39" i="17"/>
  <c r="G44" i="17" s="1"/>
  <c r="H39" i="17"/>
  <c r="H44" i="17" s="1"/>
  <c r="I39" i="17"/>
  <c r="I44" i="17" s="1"/>
  <c r="J39" i="17"/>
  <c r="J44" i="17" s="1"/>
  <c r="K39" i="17"/>
  <c r="K44" i="17" s="1"/>
  <c r="L39" i="17"/>
  <c r="L44" i="17" s="1"/>
  <c r="M39" i="17"/>
  <c r="M44" i="17" s="1"/>
  <c r="N39" i="17"/>
  <c r="N44" i="17" s="1"/>
  <c r="C27" i="17"/>
  <c r="C37" i="17" s="1"/>
  <c r="D27" i="17"/>
  <c r="D37" i="17" s="1"/>
  <c r="E27" i="17"/>
  <c r="E37" i="17" s="1"/>
  <c r="F27" i="17"/>
  <c r="F37" i="17" s="1"/>
  <c r="G27" i="17"/>
  <c r="G37" i="17" s="1"/>
  <c r="H27" i="17"/>
  <c r="H37" i="17" s="1"/>
  <c r="I27" i="17"/>
  <c r="I37" i="17" s="1"/>
  <c r="J27" i="17"/>
  <c r="J37" i="17" s="1"/>
  <c r="K27" i="17"/>
  <c r="K37" i="17" s="1"/>
  <c r="L27" i="17"/>
  <c r="L37" i="17" s="1"/>
  <c r="M27" i="17"/>
  <c r="M37" i="17" s="1"/>
  <c r="N27" i="17"/>
  <c r="N37" i="17" s="1"/>
  <c r="B29" i="17"/>
  <c r="B39" i="17" s="1"/>
  <c r="B44" i="17" s="1"/>
  <c r="B28" i="17"/>
  <c r="N16" i="17"/>
  <c r="M16" i="17"/>
  <c r="L16" i="17"/>
  <c r="K16" i="17"/>
  <c r="G16" i="17"/>
  <c r="F16" i="17"/>
  <c r="E16" i="17"/>
  <c r="D16" i="17"/>
  <c r="B15" i="16"/>
  <c r="C16" i="15"/>
  <c r="C16" i="17"/>
  <c r="B15" i="17"/>
  <c r="C16" i="16"/>
  <c r="D16" i="16"/>
  <c r="E16" i="16"/>
  <c r="F16" i="16"/>
  <c r="G16" i="16"/>
  <c r="H16" i="16"/>
  <c r="I16" i="16"/>
  <c r="J16" i="16"/>
  <c r="K16" i="16"/>
  <c r="L16" i="16"/>
  <c r="M16" i="16"/>
  <c r="N16" i="16"/>
  <c r="D17" i="15"/>
  <c r="E17" i="15"/>
  <c r="F17" i="15"/>
  <c r="G17" i="15"/>
  <c r="M17" i="15"/>
  <c r="N17" i="15"/>
  <c r="O17" i="15"/>
  <c r="B18" i="17"/>
  <c r="B19" i="17"/>
  <c r="B20" i="17"/>
  <c r="B21" i="17"/>
  <c r="B22" i="17"/>
  <c r="B23" i="17"/>
  <c r="B24" i="17"/>
  <c r="B25" i="17"/>
  <c r="B26" i="17"/>
  <c r="B30" i="17"/>
  <c r="B31" i="17"/>
  <c r="B32" i="17"/>
  <c r="B33" i="17"/>
  <c r="B34" i="17"/>
  <c r="B35" i="17"/>
  <c r="B36" i="17"/>
  <c r="C33" i="16"/>
  <c r="D33" i="16"/>
  <c r="E33" i="16"/>
  <c r="F33" i="16"/>
  <c r="G33" i="16"/>
  <c r="H33" i="16"/>
  <c r="I33" i="16"/>
  <c r="J33" i="16"/>
  <c r="J36" i="16" s="1"/>
  <c r="K33" i="16"/>
  <c r="L33" i="16"/>
  <c r="M33" i="16"/>
  <c r="N33" i="16"/>
  <c r="N36" i="16" s="1"/>
  <c r="B26" i="16"/>
  <c r="D34" i="15"/>
  <c r="E34" i="15"/>
  <c r="F34" i="15"/>
  <c r="G34" i="15"/>
  <c r="M34" i="15"/>
  <c r="N34" i="15"/>
  <c r="O34" i="15"/>
  <c r="C30" i="15"/>
  <c r="C31" i="15"/>
  <c r="C29" i="15"/>
  <c r="C28" i="15"/>
  <c r="C25" i="15"/>
  <c r="C26" i="15"/>
  <c r="D24" i="15"/>
  <c r="E24" i="15"/>
  <c r="F24" i="15"/>
  <c r="G24" i="15"/>
  <c r="M24" i="15"/>
  <c r="N24" i="15"/>
  <c r="O24" i="15"/>
  <c r="C20" i="15"/>
  <c r="D12" i="15"/>
  <c r="E12" i="15"/>
  <c r="F12" i="15"/>
  <c r="G12" i="15"/>
  <c r="M12" i="15"/>
  <c r="N12" i="15"/>
  <c r="O12" i="15"/>
  <c r="C13" i="15"/>
  <c r="D13" i="18"/>
  <c r="F13" i="18"/>
  <c r="G13" i="18"/>
  <c r="H13" i="18"/>
  <c r="I13" i="18"/>
  <c r="J13" i="18"/>
  <c r="K13" i="18"/>
  <c r="M13" i="18"/>
  <c r="N13" i="18"/>
  <c r="C12" i="19"/>
  <c r="C11" i="19"/>
  <c r="B41" i="17"/>
  <c r="B17" i="17"/>
  <c r="B14" i="17"/>
  <c r="B13" i="17"/>
  <c r="B12" i="17"/>
  <c r="B11" i="17"/>
  <c r="B10" i="17"/>
  <c r="B35" i="16"/>
  <c r="B34" i="16"/>
  <c r="B32" i="16"/>
  <c r="B31" i="16"/>
  <c r="B30" i="16"/>
  <c r="B29" i="16"/>
  <c r="B25" i="16"/>
  <c r="B24" i="16"/>
  <c r="B23" i="16"/>
  <c r="B22" i="16"/>
  <c r="B21" i="16"/>
  <c r="B20" i="16"/>
  <c r="B19" i="16"/>
  <c r="B18" i="16"/>
  <c r="B17" i="16"/>
  <c r="B14" i="16"/>
  <c r="B13" i="16"/>
  <c r="B12" i="16"/>
  <c r="B11" i="16"/>
  <c r="B10" i="16"/>
  <c r="C36" i="15"/>
  <c r="C35" i="15"/>
  <c r="C33" i="15"/>
  <c r="C32" i="15"/>
  <c r="C22" i="15"/>
  <c r="C21" i="15"/>
  <c r="C19" i="15"/>
  <c r="C18" i="15"/>
  <c r="C15" i="15"/>
  <c r="C14" i="15"/>
  <c r="C11" i="15"/>
  <c r="C10" i="15"/>
  <c r="M36" i="16" l="1"/>
  <c r="E36" i="16"/>
  <c r="H36" i="16"/>
  <c r="L36" i="16"/>
  <c r="K36" i="16"/>
  <c r="D36" i="16"/>
  <c r="F36" i="16"/>
  <c r="E37" i="15"/>
  <c r="N37" i="15"/>
  <c r="B10" i="18"/>
  <c r="B13" i="18" s="1"/>
  <c r="I36" i="16"/>
  <c r="G36" i="16"/>
  <c r="B16" i="16"/>
  <c r="G37" i="15"/>
  <c r="C24" i="15"/>
  <c r="M37" i="15"/>
  <c r="F37" i="15"/>
  <c r="O37" i="15"/>
  <c r="D37" i="15"/>
  <c r="B33" i="16"/>
  <c r="B27" i="17"/>
  <c r="B37" i="17" s="1"/>
  <c r="B38" i="17" s="1"/>
  <c r="N38" i="17"/>
  <c r="N42" i="17"/>
  <c r="N43" i="17" s="1"/>
  <c r="M38" i="17"/>
  <c r="M42" i="17"/>
  <c r="M43" i="17" s="1"/>
  <c r="L38" i="17"/>
  <c r="L42" i="17"/>
  <c r="L43" i="17" s="1"/>
  <c r="K38" i="17"/>
  <c r="K42" i="17"/>
  <c r="K43" i="17" s="1"/>
  <c r="J38" i="17"/>
  <c r="J42" i="17"/>
  <c r="J43" i="17" s="1"/>
  <c r="I38" i="17"/>
  <c r="I42" i="17"/>
  <c r="I43" i="17" s="1"/>
  <c r="H38" i="17"/>
  <c r="H42" i="17"/>
  <c r="H43" i="17" s="1"/>
  <c r="G38" i="17"/>
  <c r="G42" i="17"/>
  <c r="G43" i="17" s="1"/>
  <c r="F38" i="17"/>
  <c r="F42" i="17"/>
  <c r="F43" i="17" s="1"/>
  <c r="E38" i="17"/>
  <c r="E42" i="17"/>
  <c r="E43" i="17" s="1"/>
  <c r="D38" i="17"/>
  <c r="D42" i="17"/>
  <c r="D43" i="17" s="1"/>
  <c r="C38" i="17"/>
  <c r="C42" i="17"/>
  <c r="C43" i="17" s="1"/>
  <c r="B16" i="17"/>
  <c r="C17" i="15"/>
  <c r="C36" i="16"/>
  <c r="C34" i="15"/>
  <c r="C12" i="15"/>
  <c r="B36" i="16" l="1"/>
  <c r="C37" i="15"/>
  <c r="B42" i="17"/>
  <c r="B43" i="17" s="1"/>
</calcChain>
</file>

<file path=xl/sharedStrings.xml><?xml version="1.0" encoding="utf-8"?>
<sst xmlns="http://schemas.openxmlformats.org/spreadsheetml/2006/main" count="243" uniqueCount="100">
  <si>
    <t>Додаток 1</t>
  </si>
  <si>
    <t>до рішення виконавчого комітету</t>
  </si>
  <si>
    <t>Сумської міської ради</t>
  </si>
  <si>
    <t>г/кал</t>
  </si>
  <si>
    <t>Назва об'єктів</t>
  </si>
  <si>
    <t>Назва постачальника</t>
  </si>
  <si>
    <t xml:space="preserve">Сі-чень </t>
  </si>
  <si>
    <t>Лю-тий</t>
  </si>
  <si>
    <t>Бере-зень</t>
  </si>
  <si>
    <t>Кві-тень</t>
  </si>
  <si>
    <t>Тра-вень</t>
  </si>
  <si>
    <t>Чер-вень</t>
  </si>
  <si>
    <t>Ли-пень</t>
  </si>
  <si>
    <t>Сер-пень</t>
  </si>
  <si>
    <t>Вере-сень</t>
  </si>
  <si>
    <t>Жов-тень</t>
  </si>
  <si>
    <t>Листо-пад</t>
  </si>
  <si>
    <t>Гру-день</t>
  </si>
  <si>
    <t>ДМШ №1</t>
  </si>
  <si>
    <t xml:space="preserve">Дирекція КППВ </t>
  </si>
  <si>
    <t>ТОВ "Сумитепло-енерго"</t>
  </si>
  <si>
    <t>ДМШ №2</t>
  </si>
  <si>
    <t>ДМШ №3</t>
  </si>
  <si>
    <t>ДМШ №4</t>
  </si>
  <si>
    <t xml:space="preserve">ДХШ </t>
  </si>
  <si>
    <t>Філія №4</t>
  </si>
  <si>
    <t>Філія №8</t>
  </si>
  <si>
    <t>Філія №16</t>
  </si>
  <si>
    <t>Філія №17</t>
  </si>
  <si>
    <t>Філія №18</t>
  </si>
  <si>
    <t>МЦБС</t>
  </si>
  <si>
    <t>Філія №3</t>
  </si>
  <si>
    <t>Філія №2</t>
  </si>
  <si>
    <t>Філія №14</t>
  </si>
  <si>
    <t>Філія №15</t>
  </si>
  <si>
    <t>Філія №1</t>
  </si>
  <si>
    <t>Філія №6</t>
  </si>
  <si>
    <t>Філія №7</t>
  </si>
  <si>
    <t>Філія №10</t>
  </si>
  <si>
    <t>Разом:</t>
  </si>
  <si>
    <t>Додаток 2</t>
  </si>
  <si>
    <t>Філія №5</t>
  </si>
  <si>
    <t>куб.м.</t>
  </si>
  <si>
    <t>кВт/год.</t>
  </si>
  <si>
    <t>Філія №12</t>
  </si>
  <si>
    <t>тис.куб.м.</t>
  </si>
  <si>
    <t>Грудень</t>
  </si>
  <si>
    <t>Додаток 4</t>
  </si>
  <si>
    <t>Додаток 3</t>
  </si>
  <si>
    <t>Додаток 5</t>
  </si>
  <si>
    <t>Всього: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</si>
  <si>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</si>
  <si>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</si>
  <si>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</si>
  <si>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</si>
  <si>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</si>
  <si>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</si>
  <si>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</si>
  <si>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</si>
  <si>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</si>
  <si>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</si>
  <si>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</si>
  <si>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Централі-зована бухгалтерія</t>
  </si>
  <si>
    <t>Філія №9</t>
  </si>
  <si>
    <t>Будинок природи</t>
  </si>
  <si>
    <t xml:space="preserve">споживання теплової енергії бюджетними  установами, підпорядкованими </t>
  </si>
  <si>
    <t xml:space="preserve">Л І М І Т И   </t>
  </si>
  <si>
    <t xml:space="preserve">Л І М І Т И  </t>
  </si>
  <si>
    <t xml:space="preserve">споживання  водовідведення та водопостачання  бюджетними установами, підпорядкованими </t>
  </si>
  <si>
    <t>Філія №4*</t>
  </si>
  <si>
    <t>Разом :</t>
  </si>
  <si>
    <t xml:space="preserve">Л І М І Т И </t>
  </si>
  <si>
    <t>споживання електричної енергії  бюджетними  установами, підпорядкованими</t>
  </si>
  <si>
    <t>споживання  природного газу бюджетними  установами, підпорядкованими</t>
  </si>
  <si>
    <t>споживання твердого палива бюджетними  установами , підпорядкованими</t>
  </si>
  <si>
    <t>Показники</t>
  </si>
  <si>
    <t>вугілля, тон</t>
  </si>
  <si>
    <t>дрова, куб.м.</t>
  </si>
  <si>
    <t xml:space="preserve">Примітка: *  водовідведення  відсутнє   </t>
  </si>
  <si>
    <t>Управління освіти</t>
  </si>
  <si>
    <t>ё</t>
  </si>
  <si>
    <t>Філія №11, в т.ч.</t>
  </si>
  <si>
    <t>орендарі</t>
  </si>
  <si>
    <t>без орендарів</t>
  </si>
  <si>
    <t>Разом, в т.ч.</t>
  </si>
  <si>
    <t>Всього, в т.ч.</t>
  </si>
  <si>
    <t>від                                  №</t>
  </si>
  <si>
    <t>від                                      №</t>
  </si>
  <si>
    <t>від                                          №</t>
  </si>
  <si>
    <t>від                                   №</t>
  </si>
  <si>
    <t xml:space="preserve">Органи мі-сцевого самовря-дування  </t>
  </si>
  <si>
    <t xml:space="preserve">Органи мі-сцевого самовряду-вання  </t>
  </si>
  <si>
    <t xml:space="preserve">Всього на 2019 рік </t>
  </si>
  <si>
    <t>відділу культури  Сумської міської ради на 2019 рік</t>
  </si>
  <si>
    <t>Начальник відділу культури                                                                                  Н.О.Цибульська</t>
  </si>
  <si>
    <t>Філія №5*</t>
  </si>
  <si>
    <t>Начальник відділу культури                                                                Н.О.Цибульська</t>
  </si>
  <si>
    <t>Начальник відділу культури                                                               Н.О.Цибульська</t>
  </si>
  <si>
    <t xml:space="preserve"> відділу культури  Сумської міської ради на 2019 рік</t>
  </si>
  <si>
    <t>від   10.12.2019  № 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</si>
</sst>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000"/>
    <numFmt numFmtId="167" formatCode="0.000"/>
    <numFmt numFmtId="168" formatCode="_(* #,##0.000_);_(* \(#,##0.000\);_(* &quot;-&quot;??_);_(@_)"/>
  </numFmts>
  <fonts count="11" x14ac:knownFonts="1">
    <font>
      <sz val="10"/>
      <name val="Arial"/>
    </font>
    <font>
      <sz val="10"/>
      <name val="Arial"/>
    </font>
    <font>
      <sz val="12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0" fontId="7" fillId="0" borderId="2" xfId="0" applyFont="1" applyBorder="1" applyAlignment="1">
      <alignment vertical="justify" wrapText="1"/>
    </xf>
    <xf numFmtId="0" fontId="6" fillId="0" borderId="2" xfId="0" applyFont="1" applyBorder="1"/>
    <xf numFmtId="0" fontId="6" fillId="0" borderId="0" xfId="0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justify" wrapText="1"/>
    </xf>
    <xf numFmtId="0" fontId="6" fillId="0" borderId="0" xfId="0" applyFont="1" applyBorder="1" applyAlignment="1">
      <alignment vertical="justify" wrapText="1"/>
    </xf>
    <xf numFmtId="2" fontId="6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167" fontId="7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justify" wrapText="1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0" fontId="5" fillId="0" borderId="2" xfId="0" applyFont="1" applyBorder="1" applyAlignment="1">
      <alignment vertical="distributed"/>
    </xf>
    <xf numFmtId="0" fontId="4" fillId="0" borderId="2" xfId="0" applyFont="1" applyBorder="1"/>
    <xf numFmtId="0" fontId="5" fillId="0" borderId="2" xfId="0" applyFont="1" applyBorder="1"/>
    <xf numFmtId="0" fontId="4" fillId="0" borderId="2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4" fontId="5" fillId="0" borderId="2" xfId="1" applyNumberFormat="1" applyFont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2" fontId="4" fillId="0" borderId="2" xfId="1" applyNumberFormat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7" fontId="6" fillId="0" borderId="0" xfId="0" applyNumberFormat="1" applyFont="1" applyBorder="1" applyAlignment="1">
      <alignment horizontal="center"/>
    </xf>
    <xf numFmtId="168" fontId="6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vertical="justify" wrapText="1"/>
    </xf>
    <xf numFmtId="0" fontId="9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selection activeCell="B41" sqref="B41"/>
    </sheetView>
  </sheetViews>
  <sheetFormatPr defaultRowHeight="12.75" x14ac:dyDescent="0.2"/>
  <cols>
    <col min="1" max="1" width="12.7109375" customWidth="1"/>
    <col min="2" max="2" width="18.140625" customWidth="1"/>
    <col min="3" max="3" width="9.5703125" customWidth="1"/>
    <col min="4" max="4" width="8.28515625" customWidth="1"/>
    <col min="5" max="5" width="8.42578125" customWidth="1"/>
    <col min="6" max="6" width="8.5703125" customWidth="1"/>
    <col min="7" max="7" width="7.5703125" customWidth="1"/>
    <col min="8" max="8" width="6.28515625" customWidth="1"/>
    <col min="9" max="9" width="5.85546875" customWidth="1"/>
    <col min="10" max="10" width="6.5703125" customWidth="1"/>
    <col min="11" max="12" width="6.140625" customWidth="1"/>
    <col min="13" max="13" width="8.5703125" customWidth="1"/>
    <col min="14" max="14" width="8.7109375" customWidth="1"/>
  </cols>
  <sheetData>
    <row r="1" spans="1:19" ht="16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3" t="s">
        <v>0</v>
      </c>
      <c r="L1" s="4"/>
      <c r="M1" s="4"/>
      <c r="N1" s="4"/>
      <c r="O1" s="4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9" ht="16.5" customHeight="1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9" ht="16.5" customHeight="1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86</v>
      </c>
      <c r="K4" s="3"/>
      <c r="L4" s="3"/>
      <c r="M4" s="3"/>
      <c r="N4" s="4"/>
      <c r="O4" s="4"/>
    </row>
    <row r="5" spans="1:19" ht="12.75" customHeight="1" x14ac:dyDescent="0.25">
      <c r="A5" s="4"/>
      <c r="B5" s="5"/>
      <c r="C5" s="6"/>
      <c r="D5" s="6"/>
      <c r="E5" s="6"/>
      <c r="F5" s="53" t="s">
        <v>66</v>
      </c>
      <c r="G5" s="6"/>
      <c r="H5" s="6"/>
      <c r="I5" s="6"/>
      <c r="J5" s="6"/>
      <c r="K5" s="6"/>
      <c r="L5" s="4"/>
      <c r="M5" s="4"/>
      <c r="N5" s="4"/>
      <c r="O5" s="4"/>
    </row>
    <row r="6" spans="1:19" ht="15.75" x14ac:dyDescent="0.25">
      <c r="A6" s="7"/>
      <c r="B6" s="6"/>
      <c r="C6" s="6" t="s">
        <v>65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60"/>
    </row>
    <row r="7" spans="1:19" ht="15.75" x14ac:dyDescent="0.25">
      <c r="A7" s="7"/>
      <c r="B7" s="6"/>
      <c r="C7" s="6" t="s">
        <v>93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  <c r="S7" t="s">
        <v>80</v>
      </c>
    </row>
    <row r="8" spans="1:19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 t="s">
        <v>3</v>
      </c>
      <c r="N8" s="7"/>
      <c r="O8" s="4"/>
    </row>
    <row r="9" spans="1:19" ht="47.25" customHeight="1" x14ac:dyDescent="0.2">
      <c r="A9" s="37" t="s">
        <v>4</v>
      </c>
      <c r="B9" s="37" t="s">
        <v>5</v>
      </c>
      <c r="C9" s="37" t="s">
        <v>92</v>
      </c>
      <c r="D9" s="37" t="s">
        <v>51</v>
      </c>
      <c r="E9" s="37" t="s">
        <v>52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17</v>
      </c>
    </row>
    <row r="10" spans="1:19" ht="15.75" x14ac:dyDescent="0.25">
      <c r="A10" s="8" t="s">
        <v>18</v>
      </c>
      <c r="B10" s="8" t="s">
        <v>19</v>
      </c>
      <c r="C10" s="23">
        <f t="shared" ref="C10:C33" si="0">D10+E10+F10+G10+H10+I10+J10+K10+L10+M10+N10+O10</f>
        <v>106.47399999999999</v>
      </c>
      <c r="D10" s="23">
        <v>42.786000000000001</v>
      </c>
      <c r="E10" s="23">
        <v>17.989999999999998</v>
      </c>
      <c r="F10" s="23">
        <v>12.121</v>
      </c>
      <c r="G10" s="23">
        <v>0.57699999999999996</v>
      </c>
      <c r="H10" s="23"/>
      <c r="I10" s="23"/>
      <c r="J10" s="23"/>
      <c r="K10" s="23"/>
      <c r="L10" s="23"/>
      <c r="M10" s="23">
        <v>3</v>
      </c>
      <c r="N10" s="23">
        <v>10</v>
      </c>
      <c r="O10" s="23">
        <v>20</v>
      </c>
    </row>
    <row r="11" spans="1:19" ht="15.75" x14ac:dyDescent="0.25">
      <c r="A11" s="8" t="s">
        <v>22</v>
      </c>
      <c r="B11" s="8" t="s">
        <v>19</v>
      </c>
      <c r="C11" s="23">
        <f t="shared" si="0"/>
        <v>77.087000000000003</v>
      </c>
      <c r="D11" s="23">
        <v>29.638000000000002</v>
      </c>
      <c r="E11" s="23">
        <v>13.048</v>
      </c>
      <c r="F11" s="23">
        <v>10.401</v>
      </c>
      <c r="G11" s="23">
        <v>2</v>
      </c>
      <c r="H11" s="23"/>
      <c r="I11" s="23"/>
      <c r="J11" s="23"/>
      <c r="K11" s="23"/>
      <c r="L11" s="23"/>
      <c r="M11" s="23">
        <v>2</v>
      </c>
      <c r="N11" s="23">
        <v>8</v>
      </c>
      <c r="O11" s="23">
        <v>12</v>
      </c>
    </row>
    <row r="12" spans="1:19" ht="15.75" x14ac:dyDescent="0.25">
      <c r="A12" s="10" t="s">
        <v>39</v>
      </c>
      <c r="B12" s="10" t="s">
        <v>19</v>
      </c>
      <c r="C12" s="24">
        <f>C10+C11</f>
        <v>183.56099999999998</v>
      </c>
      <c r="D12" s="24">
        <f t="shared" ref="D12:O12" si="1">D10+D11</f>
        <v>72.424000000000007</v>
      </c>
      <c r="E12" s="24">
        <f t="shared" si="1"/>
        <v>31.037999999999997</v>
      </c>
      <c r="F12" s="24">
        <f t="shared" si="1"/>
        <v>22.521999999999998</v>
      </c>
      <c r="G12" s="24">
        <f t="shared" si="1"/>
        <v>2.577</v>
      </c>
      <c r="H12" s="24"/>
      <c r="I12" s="24"/>
      <c r="J12" s="24"/>
      <c r="K12" s="24"/>
      <c r="L12" s="24"/>
      <c r="M12" s="24">
        <f t="shared" si="1"/>
        <v>5</v>
      </c>
      <c r="N12" s="24">
        <f t="shared" si="1"/>
        <v>18</v>
      </c>
      <c r="O12" s="24">
        <f t="shared" si="1"/>
        <v>32</v>
      </c>
    </row>
    <row r="13" spans="1:19" ht="28.5" customHeight="1" x14ac:dyDescent="0.25">
      <c r="A13" s="8" t="s">
        <v>21</v>
      </c>
      <c r="B13" s="9" t="s">
        <v>20</v>
      </c>
      <c r="C13" s="23">
        <f t="shared" si="0"/>
        <v>128.08499999999998</v>
      </c>
      <c r="D13" s="23">
        <v>39.918999999999997</v>
      </c>
      <c r="E13" s="23">
        <v>15.945</v>
      </c>
      <c r="F13" s="23">
        <v>9.9320000000000004</v>
      </c>
      <c r="G13" s="23">
        <v>2.2890000000000001</v>
      </c>
      <c r="H13" s="23"/>
      <c r="I13" s="23"/>
      <c r="J13" s="23"/>
      <c r="K13" s="23"/>
      <c r="L13" s="23"/>
      <c r="M13" s="23">
        <v>3</v>
      </c>
      <c r="N13" s="23">
        <v>22</v>
      </c>
      <c r="O13" s="23">
        <v>35</v>
      </c>
    </row>
    <row r="14" spans="1:19" ht="28.5" customHeight="1" x14ac:dyDescent="0.25">
      <c r="A14" s="8" t="s">
        <v>23</v>
      </c>
      <c r="B14" s="9" t="s">
        <v>20</v>
      </c>
      <c r="C14" s="23">
        <f t="shared" si="0"/>
        <v>135.53899999999999</v>
      </c>
      <c r="D14" s="23">
        <v>49.856000000000002</v>
      </c>
      <c r="E14" s="23">
        <v>20.638000000000002</v>
      </c>
      <c r="F14" s="23">
        <v>16.681999999999999</v>
      </c>
      <c r="G14" s="23">
        <v>7.3369999999999997</v>
      </c>
      <c r="H14" s="23"/>
      <c r="I14" s="23"/>
      <c r="J14" s="23"/>
      <c r="K14" s="23"/>
      <c r="L14" s="23"/>
      <c r="M14" s="23">
        <v>2.5999999999999999E-2</v>
      </c>
      <c r="N14" s="23">
        <v>17</v>
      </c>
      <c r="O14" s="23">
        <v>24</v>
      </c>
    </row>
    <row r="15" spans="1:19" ht="29.25" customHeight="1" x14ac:dyDescent="0.25">
      <c r="A15" s="8" t="s">
        <v>24</v>
      </c>
      <c r="B15" s="9" t="s">
        <v>20</v>
      </c>
      <c r="C15" s="23">
        <f t="shared" si="0"/>
        <v>123.81899999999999</v>
      </c>
      <c r="D15" s="23">
        <v>42.363999999999997</v>
      </c>
      <c r="E15" s="23">
        <v>17.550999999999998</v>
      </c>
      <c r="F15" s="23">
        <v>15.044</v>
      </c>
      <c r="G15" s="23">
        <v>5.4039999999999999</v>
      </c>
      <c r="H15" s="23"/>
      <c r="I15" s="23"/>
      <c r="J15" s="23"/>
      <c r="K15" s="23"/>
      <c r="L15" s="23"/>
      <c r="M15" s="23">
        <v>1.456</v>
      </c>
      <c r="N15" s="23">
        <v>18</v>
      </c>
      <c r="O15" s="23">
        <v>24</v>
      </c>
    </row>
    <row r="16" spans="1:19" ht="29.25" customHeight="1" x14ac:dyDescent="0.25">
      <c r="A16" s="8" t="s">
        <v>24</v>
      </c>
      <c r="B16" s="9" t="s">
        <v>79</v>
      </c>
      <c r="C16" s="23">
        <f t="shared" si="0"/>
        <v>0.63500000000000012</v>
      </c>
      <c r="D16" s="23">
        <v>0.13600000000000001</v>
      </c>
      <c r="E16" s="23">
        <v>8.3000000000000004E-2</v>
      </c>
      <c r="F16" s="23">
        <v>0.10100000000000001</v>
      </c>
      <c r="G16" s="23">
        <v>2.8000000000000001E-2</v>
      </c>
      <c r="H16" s="23"/>
      <c r="I16" s="23"/>
      <c r="J16" s="23"/>
      <c r="K16" s="23"/>
      <c r="L16" s="23"/>
      <c r="M16" s="23">
        <v>5.6000000000000001E-2</v>
      </c>
      <c r="N16" s="23">
        <v>0.114</v>
      </c>
      <c r="O16" s="23">
        <v>0.11700000000000001</v>
      </c>
    </row>
    <row r="17" spans="1:15" ht="48" customHeight="1" x14ac:dyDescent="0.2">
      <c r="A17" s="41" t="s">
        <v>39</v>
      </c>
      <c r="B17" s="16" t="s">
        <v>20</v>
      </c>
      <c r="C17" s="42">
        <f>C13+C14+C15+C16</f>
        <v>388.07799999999997</v>
      </c>
      <c r="D17" s="42">
        <f t="shared" ref="D17:O17" si="2">D13+D14+D15+D16</f>
        <v>132.27500000000001</v>
      </c>
      <c r="E17" s="42">
        <f t="shared" si="2"/>
        <v>54.216999999999999</v>
      </c>
      <c r="F17" s="42">
        <f t="shared" si="2"/>
        <v>41.759</v>
      </c>
      <c r="G17" s="42">
        <f t="shared" si="2"/>
        <v>15.058</v>
      </c>
      <c r="H17" s="42"/>
      <c r="I17" s="42"/>
      <c r="J17" s="42"/>
      <c r="K17" s="42"/>
      <c r="L17" s="42"/>
      <c r="M17" s="42">
        <f t="shared" si="2"/>
        <v>4.5379999999999994</v>
      </c>
      <c r="N17" s="42">
        <f t="shared" si="2"/>
        <v>57.113999999999997</v>
      </c>
      <c r="O17" s="42">
        <f t="shared" si="2"/>
        <v>83.117000000000004</v>
      </c>
    </row>
    <row r="18" spans="1:15" ht="15.75" x14ac:dyDescent="0.25">
      <c r="A18" s="8" t="s">
        <v>25</v>
      </c>
      <c r="B18" s="8" t="s">
        <v>19</v>
      </c>
      <c r="C18" s="23">
        <f t="shared" si="0"/>
        <v>74.388000000000005</v>
      </c>
      <c r="D18" s="23">
        <v>23.524000000000001</v>
      </c>
      <c r="E18" s="23">
        <v>12.162000000000001</v>
      </c>
      <c r="F18" s="23">
        <v>10.945</v>
      </c>
      <c r="G18" s="23">
        <v>1.52</v>
      </c>
      <c r="H18" s="23"/>
      <c r="I18" s="23"/>
      <c r="J18" s="23"/>
      <c r="K18" s="23"/>
      <c r="L18" s="23"/>
      <c r="M18" s="23">
        <v>1.7370000000000001</v>
      </c>
      <c r="N18" s="23">
        <v>8</v>
      </c>
      <c r="O18" s="23">
        <v>16.5</v>
      </c>
    </row>
    <row r="19" spans="1:15" ht="15.75" x14ac:dyDescent="0.25">
      <c r="A19" s="8" t="s">
        <v>26</v>
      </c>
      <c r="B19" s="8" t="s">
        <v>19</v>
      </c>
      <c r="C19" s="23">
        <f t="shared" si="0"/>
        <v>31.27</v>
      </c>
      <c r="D19" s="23">
        <v>10.175000000000001</v>
      </c>
      <c r="E19" s="23">
        <v>3.181</v>
      </c>
      <c r="F19" s="23">
        <v>2.7959999999999998</v>
      </c>
      <c r="G19" s="23">
        <v>1.43</v>
      </c>
      <c r="H19" s="23"/>
      <c r="I19" s="23"/>
      <c r="J19" s="23"/>
      <c r="K19" s="23"/>
      <c r="L19" s="23"/>
      <c r="M19" s="23">
        <v>0.68799999999999994</v>
      </c>
      <c r="N19" s="23">
        <v>5</v>
      </c>
      <c r="O19" s="23">
        <v>8</v>
      </c>
    </row>
    <row r="20" spans="1:15" ht="15.75" x14ac:dyDescent="0.25">
      <c r="A20" s="8" t="s">
        <v>63</v>
      </c>
      <c r="B20" s="8" t="s">
        <v>64</v>
      </c>
      <c r="C20" s="23">
        <f t="shared" ref="C20" si="3">D20+E20+F20+G20+H20+I20+J20+K20+L20+M20+N20+O20</f>
        <v>3.2879999999999998</v>
      </c>
      <c r="D20" s="23">
        <v>0.79600000000000004</v>
      </c>
      <c r="E20" s="23">
        <v>0.69799999999999995</v>
      </c>
      <c r="F20" s="23">
        <v>0.627</v>
      </c>
      <c r="G20" s="23">
        <v>0.12</v>
      </c>
      <c r="H20" s="23"/>
      <c r="I20" s="23"/>
      <c r="J20" s="23"/>
      <c r="K20" s="23"/>
      <c r="L20" s="23"/>
      <c r="M20" s="23">
        <v>3.3000000000000002E-2</v>
      </c>
      <c r="N20" s="23">
        <v>0.26700000000000002</v>
      </c>
      <c r="O20" s="23">
        <v>0.747</v>
      </c>
    </row>
    <row r="21" spans="1:15" ht="15.75" x14ac:dyDescent="0.25">
      <c r="A21" s="8" t="s">
        <v>27</v>
      </c>
      <c r="B21" s="8" t="s">
        <v>19</v>
      </c>
      <c r="C21" s="23">
        <f t="shared" si="0"/>
        <v>44.330000000000005</v>
      </c>
      <c r="D21" s="23">
        <v>17.213000000000001</v>
      </c>
      <c r="E21" s="23">
        <v>13.670999999999999</v>
      </c>
      <c r="F21" s="23">
        <v>1.296</v>
      </c>
      <c r="G21" s="23">
        <v>0.95599999999999996</v>
      </c>
      <c r="H21" s="23"/>
      <c r="I21" s="23"/>
      <c r="J21" s="23"/>
      <c r="K21" s="23"/>
      <c r="L21" s="23"/>
      <c r="M21" s="23">
        <v>0.69399999999999995</v>
      </c>
      <c r="N21" s="23">
        <v>3.5</v>
      </c>
      <c r="O21" s="23">
        <v>7</v>
      </c>
    </row>
    <row r="22" spans="1:15" ht="15.75" x14ac:dyDescent="0.25">
      <c r="A22" s="8" t="s">
        <v>28</v>
      </c>
      <c r="B22" s="8" t="s">
        <v>19</v>
      </c>
      <c r="C22" s="23">
        <f t="shared" si="0"/>
        <v>85.25</v>
      </c>
      <c r="D22" s="23">
        <v>32.798999999999999</v>
      </c>
      <c r="E22" s="23">
        <v>14.504</v>
      </c>
      <c r="F22" s="23">
        <v>11.547000000000001</v>
      </c>
      <c r="G22" s="23">
        <v>2.4</v>
      </c>
      <c r="H22" s="23"/>
      <c r="I22" s="23"/>
      <c r="J22" s="23"/>
      <c r="K22" s="23"/>
      <c r="L22" s="23"/>
      <c r="M22" s="23">
        <v>2</v>
      </c>
      <c r="N22" s="23">
        <v>8</v>
      </c>
      <c r="O22" s="23">
        <v>14</v>
      </c>
    </row>
    <row r="23" spans="1:15" ht="15.75" x14ac:dyDescent="0.25">
      <c r="A23" s="8" t="s">
        <v>29</v>
      </c>
      <c r="B23" s="8" t="s">
        <v>19</v>
      </c>
      <c r="C23" s="23">
        <f t="shared" si="0"/>
        <v>25.707000000000001</v>
      </c>
      <c r="D23" s="23">
        <v>7.367</v>
      </c>
      <c r="E23" s="23">
        <v>3.0859999999999999</v>
      </c>
      <c r="F23" s="23">
        <v>2.2829999999999999</v>
      </c>
      <c r="G23" s="23">
        <v>0.57599999999999996</v>
      </c>
      <c r="H23" s="23"/>
      <c r="I23" s="23"/>
      <c r="J23" s="23"/>
      <c r="K23" s="23"/>
      <c r="L23" s="23"/>
      <c r="M23" s="23">
        <v>0.39500000000000002</v>
      </c>
      <c r="N23" s="23">
        <v>5</v>
      </c>
      <c r="O23" s="23">
        <v>7</v>
      </c>
    </row>
    <row r="24" spans="1:15" ht="15.75" x14ac:dyDescent="0.25">
      <c r="A24" s="10" t="s">
        <v>39</v>
      </c>
      <c r="B24" s="10"/>
      <c r="C24" s="24">
        <f>C18+C19+C20+C21+C22+C23</f>
        <v>264.233</v>
      </c>
      <c r="D24" s="24">
        <f t="shared" ref="D24:O24" si="4">D18+D19+D20+D21+D22+D23</f>
        <v>91.874000000000009</v>
      </c>
      <c r="E24" s="24">
        <f t="shared" si="4"/>
        <v>47.302</v>
      </c>
      <c r="F24" s="24">
        <f t="shared" si="4"/>
        <v>29.494</v>
      </c>
      <c r="G24" s="24">
        <f t="shared" si="4"/>
        <v>7.0019999999999998</v>
      </c>
      <c r="H24" s="24"/>
      <c r="I24" s="24"/>
      <c r="J24" s="24"/>
      <c r="K24" s="24"/>
      <c r="L24" s="24"/>
      <c r="M24" s="24">
        <f t="shared" si="4"/>
        <v>5.5469999999999988</v>
      </c>
      <c r="N24" s="24">
        <f t="shared" si="4"/>
        <v>29.766999999999999</v>
      </c>
      <c r="O24" s="24">
        <f t="shared" si="4"/>
        <v>53.247</v>
      </c>
    </row>
    <row r="25" spans="1:15" ht="28.5" customHeight="1" x14ac:dyDescent="0.2">
      <c r="A25" s="21" t="s">
        <v>35</v>
      </c>
      <c r="B25" s="22" t="s">
        <v>20</v>
      </c>
      <c r="C25" s="25">
        <f t="shared" ref="C25" si="5">D25+E25+F25+G25+H25+I25+J25+K25+L25+M25+N25+O25</f>
        <v>86.584000000000003</v>
      </c>
      <c r="D25" s="25">
        <v>29.31</v>
      </c>
      <c r="E25" s="25">
        <v>11.114000000000001</v>
      </c>
      <c r="F25" s="25">
        <v>12.518000000000001</v>
      </c>
      <c r="G25" s="25">
        <v>1.925</v>
      </c>
      <c r="H25" s="25"/>
      <c r="I25" s="25"/>
      <c r="J25" s="25"/>
      <c r="K25" s="25"/>
      <c r="L25" s="25"/>
      <c r="M25" s="25">
        <v>2.7170000000000001</v>
      </c>
      <c r="N25" s="25">
        <v>11</v>
      </c>
      <c r="O25" s="25">
        <v>18</v>
      </c>
    </row>
    <row r="26" spans="1:15" ht="28.5" customHeight="1" x14ac:dyDescent="0.2">
      <c r="A26" s="21" t="s">
        <v>32</v>
      </c>
      <c r="B26" s="22" t="s">
        <v>20</v>
      </c>
      <c r="C26" s="25">
        <f t="shared" ref="C26" si="6">D26+E26+F26+G26+H26+I26+J26+K26+L26+M26+N26+O26</f>
        <v>63.316000000000003</v>
      </c>
      <c r="D26" s="25">
        <v>30.43</v>
      </c>
      <c r="E26" s="25">
        <v>5.6959999999999997</v>
      </c>
      <c r="F26" s="25">
        <v>7.2729999999999997</v>
      </c>
      <c r="G26" s="25">
        <v>2.7559999999999998</v>
      </c>
      <c r="H26" s="25"/>
      <c r="I26" s="25"/>
      <c r="J26" s="25"/>
      <c r="K26" s="25"/>
      <c r="L26" s="25"/>
      <c r="M26" s="25">
        <v>1.161</v>
      </c>
      <c r="N26" s="25">
        <v>7</v>
      </c>
      <c r="O26" s="25">
        <v>9</v>
      </c>
    </row>
    <row r="27" spans="1:15" ht="27" customHeight="1" x14ac:dyDescent="0.2">
      <c r="A27" s="21" t="s">
        <v>31</v>
      </c>
      <c r="B27" s="22" t="s">
        <v>20</v>
      </c>
      <c r="C27" s="25">
        <f>D27+E27+F27+G27+H27+I27+J27+K27+L27+M27+N27+O27</f>
        <v>109.422</v>
      </c>
      <c r="D27" s="25">
        <v>52.83</v>
      </c>
      <c r="E27" s="25">
        <v>13.664999999999999</v>
      </c>
      <c r="F27" s="25">
        <v>11.798</v>
      </c>
      <c r="G27" s="25">
        <v>1.5409999999999999</v>
      </c>
      <c r="H27" s="25"/>
      <c r="I27" s="25"/>
      <c r="J27" s="25"/>
      <c r="K27" s="25"/>
      <c r="L27" s="25"/>
      <c r="M27" s="25">
        <v>2.5880000000000001</v>
      </c>
      <c r="N27" s="25">
        <v>12</v>
      </c>
      <c r="O27" s="25">
        <v>15</v>
      </c>
    </row>
    <row r="28" spans="1:15" ht="29.25" customHeight="1" x14ac:dyDescent="0.2">
      <c r="A28" s="21" t="s">
        <v>36</v>
      </c>
      <c r="B28" s="22" t="s">
        <v>20</v>
      </c>
      <c r="C28" s="25">
        <f t="shared" ref="C28:C30" si="7">D28+E28+F28+G28+H28+I28+J28+K28+L28+M28+N28+O28</f>
        <v>56.752000000000002</v>
      </c>
      <c r="D28" s="25">
        <v>24.8</v>
      </c>
      <c r="E28" s="25">
        <v>9.0039999999999996</v>
      </c>
      <c r="F28" s="25">
        <v>7.9139999999999997</v>
      </c>
      <c r="G28" s="25">
        <v>1.0529999999999999</v>
      </c>
      <c r="H28" s="25"/>
      <c r="I28" s="25"/>
      <c r="J28" s="25"/>
      <c r="K28" s="25"/>
      <c r="L28" s="25"/>
      <c r="M28" s="25">
        <v>0.98099999999999998</v>
      </c>
      <c r="N28" s="25">
        <v>5</v>
      </c>
      <c r="O28" s="25">
        <v>8</v>
      </c>
    </row>
    <row r="29" spans="1:15" ht="30" customHeight="1" x14ac:dyDescent="0.2">
      <c r="A29" s="21" t="s">
        <v>37</v>
      </c>
      <c r="B29" s="22" t="s">
        <v>20</v>
      </c>
      <c r="C29" s="25">
        <f t="shared" si="7"/>
        <v>28.434999999999999</v>
      </c>
      <c r="D29" s="25">
        <v>10.125999999999999</v>
      </c>
      <c r="E29" s="25">
        <v>4.2030000000000003</v>
      </c>
      <c r="F29" s="25">
        <v>3.1269999999999998</v>
      </c>
      <c r="G29" s="25">
        <v>0.61</v>
      </c>
      <c r="H29" s="25"/>
      <c r="I29" s="25"/>
      <c r="J29" s="25"/>
      <c r="K29" s="25"/>
      <c r="L29" s="25"/>
      <c r="M29" s="25">
        <v>0.36899999999999999</v>
      </c>
      <c r="N29" s="25">
        <v>4</v>
      </c>
      <c r="O29" s="25">
        <v>6</v>
      </c>
    </row>
    <row r="30" spans="1:15" ht="30" customHeight="1" x14ac:dyDescent="0.2">
      <c r="A30" s="21" t="s">
        <v>38</v>
      </c>
      <c r="B30" s="22" t="s">
        <v>20</v>
      </c>
      <c r="C30" s="25">
        <f t="shared" si="7"/>
        <v>23.903000000000002</v>
      </c>
      <c r="D30" s="25">
        <v>7.3179999999999996</v>
      </c>
      <c r="E30" s="25">
        <v>3.8250000000000002</v>
      </c>
      <c r="F30" s="25">
        <v>2.8959999999999999</v>
      </c>
      <c r="G30" s="25">
        <v>1.361</v>
      </c>
      <c r="H30" s="25"/>
      <c r="I30" s="25"/>
      <c r="J30" s="25"/>
      <c r="K30" s="25"/>
      <c r="L30" s="25"/>
      <c r="M30" s="25">
        <v>0.503</v>
      </c>
      <c r="N30" s="25">
        <v>3</v>
      </c>
      <c r="O30" s="25">
        <v>5</v>
      </c>
    </row>
    <row r="31" spans="1:15" ht="31.5" x14ac:dyDescent="0.2">
      <c r="A31" s="21" t="s">
        <v>33</v>
      </c>
      <c r="B31" s="22" t="s">
        <v>20</v>
      </c>
      <c r="C31" s="25">
        <f t="shared" si="0"/>
        <v>24.577999999999999</v>
      </c>
      <c r="D31" s="25">
        <v>10.5</v>
      </c>
      <c r="E31" s="25">
        <v>2.91</v>
      </c>
      <c r="F31" s="25">
        <v>2.38</v>
      </c>
      <c r="G31" s="25">
        <v>0.58799999999999997</v>
      </c>
      <c r="H31" s="25"/>
      <c r="I31" s="25"/>
      <c r="J31" s="25"/>
      <c r="K31" s="25"/>
      <c r="L31" s="25"/>
      <c r="M31" s="25">
        <v>0.2</v>
      </c>
      <c r="N31" s="25">
        <v>3</v>
      </c>
      <c r="O31" s="25">
        <v>5</v>
      </c>
    </row>
    <row r="32" spans="1:15" ht="31.5" x14ac:dyDescent="0.2">
      <c r="A32" s="21" t="s">
        <v>34</v>
      </c>
      <c r="B32" s="22" t="s">
        <v>20</v>
      </c>
      <c r="C32" s="25">
        <f t="shared" si="0"/>
        <v>13.223000000000001</v>
      </c>
      <c r="D32" s="25">
        <v>4.5010000000000003</v>
      </c>
      <c r="E32" s="25">
        <v>1.651</v>
      </c>
      <c r="F32" s="25">
        <v>1.4910000000000001</v>
      </c>
      <c r="G32" s="25">
        <v>0.6</v>
      </c>
      <c r="H32" s="25"/>
      <c r="I32" s="25"/>
      <c r="J32" s="25"/>
      <c r="K32" s="25"/>
      <c r="L32" s="25"/>
      <c r="M32" s="25">
        <v>0.48</v>
      </c>
      <c r="N32" s="25">
        <v>2</v>
      </c>
      <c r="O32" s="25">
        <v>2.5</v>
      </c>
    </row>
    <row r="33" spans="1:15" ht="31.5" x14ac:dyDescent="0.2">
      <c r="A33" s="21" t="s">
        <v>30</v>
      </c>
      <c r="B33" s="22" t="s">
        <v>20</v>
      </c>
      <c r="C33" s="25">
        <f t="shared" si="0"/>
        <v>167.36099999999999</v>
      </c>
      <c r="D33" s="25">
        <v>89.701999999999998</v>
      </c>
      <c r="E33" s="25">
        <v>22.61</v>
      </c>
      <c r="F33" s="25">
        <v>20.192</v>
      </c>
      <c r="G33" s="25">
        <v>3.1190000000000002</v>
      </c>
      <c r="H33" s="25"/>
      <c r="I33" s="25"/>
      <c r="J33" s="25"/>
      <c r="K33" s="25"/>
      <c r="L33" s="25"/>
      <c r="M33" s="25">
        <v>2.738</v>
      </c>
      <c r="N33" s="25">
        <v>10</v>
      </c>
      <c r="O33" s="25">
        <v>19</v>
      </c>
    </row>
    <row r="34" spans="1:15" ht="31.5" x14ac:dyDescent="0.25">
      <c r="A34" s="10" t="s">
        <v>39</v>
      </c>
      <c r="B34" s="22" t="s">
        <v>20</v>
      </c>
      <c r="C34" s="24">
        <f>C25+C26+C27+C28+C29+C30+C31+C32+C33</f>
        <v>573.57400000000007</v>
      </c>
      <c r="D34" s="24">
        <f t="shared" ref="D34:O34" si="8">D25+D26+D27+D28+D29+D30+D31+D32+D33</f>
        <v>259.51700000000005</v>
      </c>
      <c r="E34" s="24">
        <f t="shared" si="8"/>
        <v>74.677999999999997</v>
      </c>
      <c r="F34" s="24">
        <f t="shared" si="8"/>
        <v>69.588999999999999</v>
      </c>
      <c r="G34" s="24">
        <f t="shared" si="8"/>
        <v>13.552999999999999</v>
      </c>
      <c r="H34" s="24"/>
      <c r="I34" s="24"/>
      <c r="J34" s="24"/>
      <c r="K34" s="24"/>
      <c r="L34" s="24"/>
      <c r="M34" s="24">
        <f t="shared" si="8"/>
        <v>11.736999999999998</v>
      </c>
      <c r="N34" s="24">
        <f t="shared" si="8"/>
        <v>57</v>
      </c>
      <c r="O34" s="24">
        <f t="shared" si="8"/>
        <v>87.5</v>
      </c>
    </row>
    <row r="35" spans="1:15" ht="45.75" customHeight="1" x14ac:dyDescent="0.25">
      <c r="A35" s="22" t="s">
        <v>62</v>
      </c>
      <c r="B35" s="21" t="s">
        <v>19</v>
      </c>
      <c r="C35" s="23">
        <f>D35+E35+F35+G35+H35+I35+J35+K35+L35+M35+N35+O35</f>
        <v>7.67</v>
      </c>
      <c r="D35" s="23">
        <v>1.2490000000000001</v>
      </c>
      <c r="E35" s="23">
        <v>1.0409999999999999</v>
      </c>
      <c r="F35" s="23">
        <v>1.5409999999999999</v>
      </c>
      <c r="G35" s="23">
        <v>0.16500000000000001</v>
      </c>
      <c r="H35" s="23"/>
      <c r="I35" s="23"/>
      <c r="J35" s="23"/>
      <c r="K35" s="23"/>
      <c r="L35" s="23"/>
      <c r="M35" s="23">
        <v>0.153</v>
      </c>
      <c r="N35" s="23">
        <v>1.516</v>
      </c>
      <c r="O35" s="23">
        <v>2.0049999999999999</v>
      </c>
    </row>
    <row r="36" spans="1:15" ht="90.75" customHeight="1" x14ac:dyDescent="0.25">
      <c r="A36" s="9" t="s">
        <v>90</v>
      </c>
      <c r="B36" s="52" t="s">
        <v>19</v>
      </c>
      <c r="C36" s="23">
        <f>D36+E36+F36+G36+H36+I36+J36+K36+L36+M36+N36+O36</f>
        <v>4.9450000000000003</v>
      </c>
      <c r="D36" s="23">
        <v>1.1659999999999999</v>
      </c>
      <c r="E36" s="23">
        <v>0.97299999999999998</v>
      </c>
      <c r="F36" s="23">
        <v>0.33</v>
      </c>
      <c r="G36" s="23">
        <v>0.107</v>
      </c>
      <c r="H36" s="23"/>
      <c r="I36" s="23"/>
      <c r="J36" s="23"/>
      <c r="K36" s="23"/>
      <c r="L36" s="23"/>
      <c r="M36" s="23">
        <v>9.8000000000000004E-2</v>
      </c>
      <c r="N36" s="23">
        <v>0.97699999999999998</v>
      </c>
      <c r="O36" s="23">
        <v>1.294</v>
      </c>
    </row>
    <row r="37" spans="1:15" ht="15.75" x14ac:dyDescent="0.25">
      <c r="A37" s="10" t="s">
        <v>50</v>
      </c>
      <c r="B37" s="10"/>
      <c r="C37" s="24">
        <f>C12+C17+C24+C34+C35+C36</f>
        <v>1422.0609999999999</v>
      </c>
      <c r="D37" s="24">
        <f>D12+D17+D24+D34+D35+D36</f>
        <v>558.50500000000022</v>
      </c>
      <c r="E37" s="24">
        <f>E12+E17+E24+E34+E35+E36</f>
        <v>209.249</v>
      </c>
      <c r="F37" s="24">
        <f>F12+F17+F24+F34+F35+F36</f>
        <v>165.23500000000001</v>
      </c>
      <c r="G37" s="24">
        <f>G12+G17+G24+G34+G35+G36</f>
        <v>38.461999999999996</v>
      </c>
      <c r="H37" s="24"/>
      <c r="I37" s="24"/>
      <c r="J37" s="24"/>
      <c r="K37" s="24"/>
      <c r="L37" s="24"/>
      <c r="M37" s="24">
        <f>M12+M17+M24+M34+M35+M36</f>
        <v>27.072999999999993</v>
      </c>
      <c r="N37" s="24">
        <f>N12+N17+N24+N34+N35+N36</f>
        <v>164.374</v>
      </c>
      <c r="O37" s="24">
        <f>O12+O17+O24+O34+O35+O36</f>
        <v>259.16300000000001</v>
      </c>
    </row>
    <row r="38" spans="1:15" ht="15.75" x14ac:dyDescent="0.25">
      <c r="A38" s="11"/>
      <c r="B38" s="1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ht="18.75" x14ac:dyDescent="0.3">
      <c r="A39" s="28" t="s">
        <v>94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"/>
      <c r="O39" s="12"/>
    </row>
    <row r="40" spans="1:15" ht="15.75" x14ac:dyDescent="0.25">
      <c r="A40" s="11"/>
      <c r="B40" s="11"/>
      <c r="C40" s="12"/>
      <c r="D40" s="12"/>
      <c r="E40" s="12"/>
      <c r="F40" s="12"/>
      <c r="G40" s="12"/>
      <c r="H40" s="13"/>
      <c r="I40" s="13"/>
      <c r="J40" s="13"/>
      <c r="K40" s="13"/>
      <c r="L40" s="13"/>
      <c r="M40" s="12"/>
      <c r="N40" s="12"/>
      <c r="O40" s="12"/>
    </row>
    <row r="41" spans="1:15" ht="15.75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13"/>
      <c r="M41" s="12"/>
      <c r="N41" s="12"/>
      <c r="O41" s="12"/>
    </row>
    <row r="42" spans="1:15" ht="15.75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13"/>
      <c r="M42" s="12"/>
      <c r="N42" s="12"/>
      <c r="O42" s="12"/>
    </row>
    <row r="43" spans="1:15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" x14ac:dyDescent="0.2">
      <c r="O48" s="1"/>
    </row>
    <row r="49" spans="15:15" ht="15" x14ac:dyDescent="0.2">
      <c r="O49" s="1"/>
    </row>
    <row r="50" spans="15:15" ht="15" x14ac:dyDescent="0.2">
      <c r="O50" s="1"/>
    </row>
    <row r="51" spans="15:15" ht="15" x14ac:dyDescent="0.2">
      <c r="O51" s="1"/>
    </row>
    <row r="52" spans="15:15" ht="15" x14ac:dyDescent="0.2">
      <c r="O52" s="1"/>
    </row>
    <row r="53" spans="15:15" ht="15" x14ac:dyDescent="0.2">
      <c r="O53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16" zoomScaleNormal="100" workbookViewId="0">
      <selection activeCell="M39" sqref="M39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6" max="6" width="8.7109375" customWidth="1"/>
    <col min="7" max="7" width="8.42578125" customWidth="1"/>
    <col min="8" max="9" width="8.5703125" customWidth="1"/>
    <col min="10" max="11" width="8.42578125" customWidth="1"/>
    <col min="12" max="12" width="9.42578125" customWidth="1"/>
    <col min="13" max="13" width="10.42578125" customWidth="1"/>
    <col min="14" max="14" width="9.85546875" bestFit="1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40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87</v>
      </c>
      <c r="J4" s="3"/>
      <c r="K4" s="3"/>
      <c r="L4" s="3"/>
      <c r="M4" s="4"/>
      <c r="N4" s="4"/>
    </row>
    <row r="5" spans="1:15" ht="15.75" x14ac:dyDescent="0.25">
      <c r="A5" s="4"/>
      <c r="B5" s="6"/>
      <c r="C5" s="6"/>
      <c r="D5" s="63" t="s">
        <v>67</v>
      </c>
      <c r="E5" s="64"/>
      <c r="F5" s="64"/>
      <c r="G5" s="64"/>
      <c r="H5" s="6"/>
      <c r="I5" s="6"/>
      <c r="J5" s="6"/>
      <c r="K5" s="7"/>
      <c r="L5" s="4"/>
      <c r="M5" s="4"/>
      <c r="N5" s="4"/>
    </row>
    <row r="6" spans="1:15" ht="15.75" x14ac:dyDescent="0.25">
      <c r="A6" s="7"/>
      <c r="B6" s="6" t="s">
        <v>68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93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42</v>
      </c>
      <c r="M8" s="7"/>
      <c r="N8" s="4"/>
    </row>
    <row r="9" spans="1:15" ht="47.25" x14ac:dyDescent="0.2">
      <c r="A9" s="37" t="s">
        <v>4</v>
      </c>
      <c r="B9" s="37" t="s">
        <v>92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  <c r="O9" s="43"/>
    </row>
    <row r="10" spans="1:15" ht="15.75" x14ac:dyDescent="0.25">
      <c r="A10" s="8" t="s">
        <v>18</v>
      </c>
      <c r="B10" s="14">
        <f t="shared" ref="B10:B32" si="0">C10+D10+E10+F10+G10+H10+I10+J10+K10+L10+M10+N10</f>
        <v>209</v>
      </c>
      <c r="C10" s="14">
        <v>17</v>
      </c>
      <c r="D10" s="14">
        <v>22</v>
      </c>
      <c r="E10" s="14">
        <v>23</v>
      </c>
      <c r="F10" s="14">
        <v>21</v>
      </c>
      <c r="G10" s="14">
        <v>22</v>
      </c>
      <c r="H10" s="14">
        <v>13</v>
      </c>
      <c r="I10" s="14">
        <v>3</v>
      </c>
      <c r="J10" s="14">
        <v>4</v>
      </c>
      <c r="K10" s="14">
        <v>12</v>
      </c>
      <c r="L10" s="14">
        <v>24</v>
      </c>
      <c r="M10" s="14">
        <v>24</v>
      </c>
      <c r="N10" s="14">
        <v>24</v>
      </c>
    </row>
    <row r="11" spans="1:15" ht="15.75" x14ac:dyDescent="0.25">
      <c r="A11" s="8" t="s">
        <v>21</v>
      </c>
      <c r="B11" s="14">
        <f t="shared" si="0"/>
        <v>170</v>
      </c>
      <c r="C11" s="14">
        <v>13</v>
      </c>
      <c r="D11" s="14">
        <v>21</v>
      </c>
      <c r="E11" s="14">
        <v>19</v>
      </c>
      <c r="F11" s="14">
        <v>17</v>
      </c>
      <c r="G11" s="14">
        <v>18</v>
      </c>
      <c r="H11" s="14">
        <v>12</v>
      </c>
      <c r="I11" s="14">
        <v>2</v>
      </c>
      <c r="J11" s="14">
        <v>2</v>
      </c>
      <c r="K11" s="14">
        <v>13</v>
      </c>
      <c r="L11" s="14">
        <v>17</v>
      </c>
      <c r="M11" s="14">
        <v>18</v>
      </c>
      <c r="N11" s="14">
        <v>18</v>
      </c>
    </row>
    <row r="12" spans="1:15" ht="15.75" x14ac:dyDescent="0.25">
      <c r="A12" s="8" t="s">
        <v>22</v>
      </c>
      <c r="B12" s="14">
        <f t="shared" si="0"/>
        <v>154</v>
      </c>
      <c r="C12" s="14">
        <v>11</v>
      </c>
      <c r="D12" s="14">
        <v>18</v>
      </c>
      <c r="E12" s="14">
        <v>14</v>
      </c>
      <c r="F12" s="14">
        <v>15</v>
      </c>
      <c r="G12" s="14">
        <v>15</v>
      </c>
      <c r="H12" s="14">
        <v>10</v>
      </c>
      <c r="I12" s="14">
        <v>4</v>
      </c>
      <c r="J12" s="14">
        <v>5</v>
      </c>
      <c r="K12" s="14">
        <v>11</v>
      </c>
      <c r="L12" s="14">
        <v>17</v>
      </c>
      <c r="M12" s="14">
        <v>17</v>
      </c>
      <c r="N12" s="14">
        <v>17</v>
      </c>
    </row>
    <row r="13" spans="1:15" ht="15.75" x14ac:dyDescent="0.25">
      <c r="A13" s="8" t="s">
        <v>23</v>
      </c>
      <c r="B13" s="14">
        <f t="shared" si="0"/>
        <v>197</v>
      </c>
      <c r="C13" s="14">
        <v>13</v>
      </c>
      <c r="D13" s="14">
        <v>23</v>
      </c>
      <c r="E13" s="14">
        <v>19</v>
      </c>
      <c r="F13" s="14">
        <v>19</v>
      </c>
      <c r="G13" s="14">
        <v>19</v>
      </c>
      <c r="H13" s="14">
        <v>13</v>
      </c>
      <c r="I13" s="14">
        <v>4</v>
      </c>
      <c r="J13" s="14">
        <v>4</v>
      </c>
      <c r="K13" s="14">
        <v>16</v>
      </c>
      <c r="L13" s="14">
        <v>23</v>
      </c>
      <c r="M13" s="14">
        <v>22</v>
      </c>
      <c r="N13" s="14">
        <v>22</v>
      </c>
    </row>
    <row r="14" spans="1:15" ht="15.75" x14ac:dyDescent="0.25">
      <c r="A14" s="8" t="s">
        <v>24</v>
      </c>
      <c r="B14" s="14">
        <f t="shared" si="0"/>
        <v>122</v>
      </c>
      <c r="C14" s="14">
        <v>8</v>
      </c>
      <c r="D14" s="14">
        <v>12</v>
      </c>
      <c r="E14" s="14">
        <v>11</v>
      </c>
      <c r="F14" s="14">
        <v>10</v>
      </c>
      <c r="G14" s="14">
        <v>10</v>
      </c>
      <c r="H14" s="14">
        <v>12</v>
      </c>
      <c r="I14" s="23">
        <v>3</v>
      </c>
      <c r="J14" s="23">
        <v>3</v>
      </c>
      <c r="K14" s="14">
        <v>7</v>
      </c>
      <c r="L14" s="14">
        <v>11</v>
      </c>
      <c r="M14" s="14">
        <v>17</v>
      </c>
      <c r="N14" s="14">
        <v>18</v>
      </c>
    </row>
    <row r="15" spans="1:15" ht="31.5" x14ac:dyDescent="0.25">
      <c r="A15" s="46" t="s">
        <v>79</v>
      </c>
      <c r="B15" s="23">
        <f t="shared" si="0"/>
        <v>57.503999999999998</v>
      </c>
      <c r="C15" s="14">
        <v>4.5999999999999996</v>
      </c>
      <c r="D15" s="23">
        <v>6.226</v>
      </c>
      <c r="E15" s="23">
        <v>5.4130000000000003</v>
      </c>
      <c r="F15" s="23">
        <v>7.0389999999999997</v>
      </c>
      <c r="G15" s="23">
        <v>6.226</v>
      </c>
      <c r="H15" s="14">
        <v>0</v>
      </c>
      <c r="I15" s="14">
        <v>0</v>
      </c>
      <c r="J15" s="14">
        <v>0</v>
      </c>
      <c r="K15" s="14">
        <v>4</v>
      </c>
      <c r="L15" s="14">
        <v>8</v>
      </c>
      <c r="M15" s="14">
        <v>8</v>
      </c>
      <c r="N15" s="14">
        <v>8</v>
      </c>
    </row>
    <row r="16" spans="1:15" ht="34.5" customHeight="1" x14ac:dyDescent="0.2">
      <c r="A16" s="41" t="s">
        <v>70</v>
      </c>
      <c r="B16" s="42">
        <f>B10+B11+B12+B13+B14+B15</f>
        <v>909.50400000000002</v>
      </c>
      <c r="C16" s="44">
        <f t="shared" ref="C16:N16" si="1">C10+C11+C12+C13+C14+C15</f>
        <v>66.599999999999994</v>
      </c>
      <c r="D16" s="42">
        <f t="shared" si="1"/>
        <v>102.226</v>
      </c>
      <c r="E16" s="42">
        <f t="shared" si="1"/>
        <v>91.412999999999997</v>
      </c>
      <c r="F16" s="42">
        <f t="shared" si="1"/>
        <v>89.039000000000001</v>
      </c>
      <c r="G16" s="42">
        <f t="shared" si="1"/>
        <v>90.225999999999999</v>
      </c>
      <c r="H16" s="44">
        <f t="shared" si="1"/>
        <v>60</v>
      </c>
      <c r="I16" s="44">
        <f t="shared" si="1"/>
        <v>16</v>
      </c>
      <c r="J16" s="42">
        <f t="shared" si="1"/>
        <v>18</v>
      </c>
      <c r="K16" s="44">
        <f t="shared" si="1"/>
        <v>63</v>
      </c>
      <c r="L16" s="44">
        <f t="shared" si="1"/>
        <v>100</v>
      </c>
      <c r="M16" s="44">
        <f t="shared" si="1"/>
        <v>106</v>
      </c>
      <c r="N16" s="44">
        <f t="shared" si="1"/>
        <v>107</v>
      </c>
    </row>
    <row r="17" spans="1:14" ht="15.75" x14ac:dyDescent="0.25">
      <c r="A17" s="8" t="s">
        <v>35</v>
      </c>
      <c r="B17" s="14">
        <f t="shared" si="0"/>
        <v>66</v>
      </c>
      <c r="C17" s="14">
        <v>4</v>
      </c>
      <c r="D17" s="14">
        <v>8</v>
      </c>
      <c r="E17" s="14">
        <v>5</v>
      </c>
      <c r="F17" s="14">
        <v>7</v>
      </c>
      <c r="G17" s="14">
        <v>5</v>
      </c>
      <c r="H17" s="14">
        <v>1</v>
      </c>
      <c r="I17" s="14">
        <v>10</v>
      </c>
      <c r="J17" s="14">
        <v>5</v>
      </c>
      <c r="K17" s="14">
        <v>1</v>
      </c>
      <c r="L17" s="14">
        <v>9</v>
      </c>
      <c r="M17" s="14">
        <v>5</v>
      </c>
      <c r="N17" s="14">
        <v>6</v>
      </c>
    </row>
    <row r="18" spans="1:14" ht="15.75" x14ac:dyDescent="0.25">
      <c r="A18" s="8" t="s">
        <v>32</v>
      </c>
      <c r="B18" s="14">
        <f t="shared" si="0"/>
        <v>63</v>
      </c>
      <c r="C18" s="14">
        <v>1</v>
      </c>
      <c r="D18" s="14">
        <v>9</v>
      </c>
      <c r="E18" s="14">
        <v>5</v>
      </c>
      <c r="F18" s="14">
        <v>7</v>
      </c>
      <c r="G18" s="14">
        <v>4</v>
      </c>
      <c r="H18" s="14">
        <v>6</v>
      </c>
      <c r="I18" s="14">
        <v>5</v>
      </c>
      <c r="J18" s="14">
        <v>6</v>
      </c>
      <c r="K18" s="14">
        <v>5</v>
      </c>
      <c r="L18" s="14">
        <v>5</v>
      </c>
      <c r="M18" s="14">
        <v>5</v>
      </c>
      <c r="N18" s="14">
        <v>5</v>
      </c>
    </row>
    <row r="19" spans="1:14" ht="15.75" x14ac:dyDescent="0.25">
      <c r="A19" s="8" t="s">
        <v>31</v>
      </c>
      <c r="B19" s="14">
        <f t="shared" si="0"/>
        <v>80</v>
      </c>
      <c r="C19" s="14">
        <v>8</v>
      </c>
      <c r="D19" s="14">
        <v>6</v>
      </c>
      <c r="E19" s="14">
        <v>3</v>
      </c>
      <c r="F19" s="14">
        <v>13</v>
      </c>
      <c r="G19" s="14">
        <v>3</v>
      </c>
      <c r="H19" s="14">
        <v>4</v>
      </c>
      <c r="I19" s="14">
        <v>4</v>
      </c>
      <c r="J19" s="14">
        <v>6</v>
      </c>
      <c r="K19" s="14">
        <v>9</v>
      </c>
      <c r="L19" s="14">
        <v>8</v>
      </c>
      <c r="M19" s="14">
        <v>8</v>
      </c>
      <c r="N19" s="14">
        <v>8</v>
      </c>
    </row>
    <row r="20" spans="1:14" ht="15.75" x14ac:dyDescent="0.25">
      <c r="A20" s="8" t="s">
        <v>69</v>
      </c>
      <c r="B20" s="14">
        <f t="shared" si="0"/>
        <v>32</v>
      </c>
      <c r="C20" s="14">
        <v>2</v>
      </c>
      <c r="D20" s="14">
        <v>2</v>
      </c>
      <c r="E20" s="14">
        <v>3</v>
      </c>
      <c r="F20" s="14">
        <v>3</v>
      </c>
      <c r="G20" s="14">
        <v>2</v>
      </c>
      <c r="H20" s="14">
        <v>2</v>
      </c>
      <c r="I20" s="14">
        <v>4</v>
      </c>
      <c r="J20" s="14">
        <v>3</v>
      </c>
      <c r="K20" s="14">
        <v>4</v>
      </c>
      <c r="L20" s="14">
        <v>3</v>
      </c>
      <c r="M20" s="14">
        <v>2</v>
      </c>
      <c r="N20" s="14">
        <v>2</v>
      </c>
    </row>
    <row r="21" spans="1:14" ht="15.75" x14ac:dyDescent="0.25">
      <c r="A21" s="8" t="s">
        <v>95</v>
      </c>
      <c r="B21" s="14">
        <f t="shared" si="0"/>
        <v>18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2</v>
      </c>
      <c r="J21" s="14">
        <v>1</v>
      </c>
      <c r="K21" s="14">
        <v>1</v>
      </c>
      <c r="L21" s="14">
        <v>2</v>
      </c>
      <c r="M21" s="14">
        <v>2</v>
      </c>
      <c r="N21" s="14">
        <v>4</v>
      </c>
    </row>
    <row r="22" spans="1:14" ht="15.75" x14ac:dyDescent="0.25">
      <c r="A22" s="8" t="s">
        <v>36</v>
      </c>
      <c r="B22" s="14">
        <f t="shared" si="0"/>
        <v>26</v>
      </c>
      <c r="C22" s="14">
        <v>2</v>
      </c>
      <c r="D22" s="14">
        <v>2</v>
      </c>
      <c r="E22" s="14">
        <v>3</v>
      </c>
      <c r="F22" s="14">
        <v>3</v>
      </c>
      <c r="G22" s="14">
        <v>3</v>
      </c>
      <c r="H22" s="14">
        <v>2</v>
      </c>
      <c r="I22" s="14">
        <v>1</v>
      </c>
      <c r="J22" s="14">
        <v>2</v>
      </c>
      <c r="K22" s="14">
        <v>1</v>
      </c>
      <c r="L22" s="14">
        <v>2</v>
      </c>
      <c r="M22" s="14">
        <v>3</v>
      </c>
      <c r="N22" s="14">
        <v>2</v>
      </c>
    </row>
    <row r="23" spans="1:14" ht="15.75" x14ac:dyDescent="0.25">
      <c r="A23" s="8" t="s">
        <v>37</v>
      </c>
      <c r="B23" s="14">
        <f t="shared" si="0"/>
        <v>49</v>
      </c>
      <c r="C23" s="14">
        <v>4</v>
      </c>
      <c r="D23" s="14">
        <v>5</v>
      </c>
      <c r="E23" s="14">
        <v>4</v>
      </c>
      <c r="F23" s="14">
        <v>5</v>
      </c>
      <c r="G23" s="14">
        <v>3</v>
      </c>
      <c r="H23" s="14">
        <v>4</v>
      </c>
      <c r="I23" s="14">
        <v>5</v>
      </c>
      <c r="J23" s="14">
        <v>3</v>
      </c>
      <c r="K23" s="14">
        <v>4</v>
      </c>
      <c r="L23" s="14">
        <v>3</v>
      </c>
      <c r="M23" s="14">
        <v>5</v>
      </c>
      <c r="N23" s="14">
        <v>4</v>
      </c>
    </row>
    <row r="24" spans="1:14" ht="15.75" x14ac:dyDescent="0.25">
      <c r="A24" s="8" t="s">
        <v>26</v>
      </c>
      <c r="B24" s="14">
        <f t="shared" si="0"/>
        <v>45</v>
      </c>
      <c r="C24" s="14">
        <v>3</v>
      </c>
      <c r="D24" s="14">
        <v>4</v>
      </c>
      <c r="E24" s="14">
        <v>4</v>
      </c>
      <c r="F24" s="14">
        <v>5</v>
      </c>
      <c r="G24" s="14">
        <v>3</v>
      </c>
      <c r="H24" s="14">
        <v>5</v>
      </c>
      <c r="I24" s="14">
        <v>3</v>
      </c>
      <c r="J24" s="14">
        <v>2</v>
      </c>
      <c r="K24" s="14">
        <v>1</v>
      </c>
      <c r="L24" s="14">
        <v>7</v>
      </c>
      <c r="M24" s="14">
        <v>4</v>
      </c>
      <c r="N24" s="14">
        <v>4</v>
      </c>
    </row>
    <row r="25" spans="1:14" ht="15.75" x14ac:dyDescent="0.25">
      <c r="A25" s="8" t="s">
        <v>63</v>
      </c>
      <c r="B25" s="23">
        <f t="shared" si="0"/>
        <v>1.9999999999999998</v>
      </c>
      <c r="C25" s="23">
        <v>0.18</v>
      </c>
      <c r="D25" s="23">
        <v>0.2</v>
      </c>
      <c r="E25" s="23">
        <v>0.12</v>
      </c>
      <c r="F25" s="23">
        <v>0.17</v>
      </c>
      <c r="G25" s="23">
        <v>0.17</v>
      </c>
      <c r="H25" s="23">
        <v>0.13</v>
      </c>
      <c r="I25" s="23">
        <v>0.13</v>
      </c>
      <c r="J25" s="23">
        <v>0.2</v>
      </c>
      <c r="K25" s="23">
        <v>0.2</v>
      </c>
      <c r="L25" s="23">
        <v>0.15</v>
      </c>
      <c r="M25" s="23">
        <v>0.2</v>
      </c>
      <c r="N25" s="23">
        <v>0.15</v>
      </c>
    </row>
    <row r="26" spans="1:14" ht="15.75" x14ac:dyDescent="0.25">
      <c r="A26" s="8" t="s">
        <v>38</v>
      </c>
      <c r="B26" s="23">
        <f t="shared" ref="B26:B28" si="2">C26+D26+E26+F26+G26+H26+I26+J26+K26+L26+M26+N26</f>
        <v>17.309999999999995</v>
      </c>
      <c r="C26" s="23">
        <v>1.5</v>
      </c>
      <c r="D26" s="23">
        <v>1.38</v>
      </c>
      <c r="E26" s="23">
        <v>1.44</v>
      </c>
      <c r="F26" s="23">
        <v>1.44</v>
      </c>
      <c r="G26" s="23">
        <v>1.44</v>
      </c>
      <c r="H26" s="23">
        <v>1.44</v>
      </c>
      <c r="I26" s="23">
        <v>1.44</v>
      </c>
      <c r="J26" s="23">
        <v>1.44</v>
      </c>
      <c r="K26" s="23">
        <v>1.44</v>
      </c>
      <c r="L26" s="23">
        <v>1.45</v>
      </c>
      <c r="M26" s="23">
        <v>1.45</v>
      </c>
      <c r="N26" s="23">
        <v>1.45</v>
      </c>
    </row>
    <row r="27" spans="1:14" ht="15.75" x14ac:dyDescent="0.25">
      <c r="A27" s="8" t="s">
        <v>33</v>
      </c>
      <c r="B27" s="14">
        <f t="shared" si="2"/>
        <v>41</v>
      </c>
      <c r="C27" s="14">
        <v>3</v>
      </c>
      <c r="D27" s="14">
        <v>3</v>
      </c>
      <c r="E27" s="14">
        <v>3</v>
      </c>
      <c r="F27" s="14">
        <v>5</v>
      </c>
      <c r="G27" s="14">
        <v>3</v>
      </c>
      <c r="H27" s="14">
        <v>2</v>
      </c>
      <c r="I27" s="14">
        <v>5</v>
      </c>
      <c r="J27" s="14">
        <v>3</v>
      </c>
      <c r="K27" s="14">
        <v>2</v>
      </c>
      <c r="L27" s="14">
        <v>4</v>
      </c>
      <c r="M27" s="14">
        <v>5</v>
      </c>
      <c r="N27" s="14">
        <v>3</v>
      </c>
    </row>
    <row r="28" spans="1:14" ht="15.75" x14ac:dyDescent="0.25">
      <c r="A28" s="8" t="s">
        <v>34</v>
      </c>
      <c r="B28" s="23">
        <f t="shared" si="2"/>
        <v>27.703000000000003</v>
      </c>
      <c r="C28" s="23">
        <v>2.5619999999999998</v>
      </c>
      <c r="D28" s="23">
        <v>2.452</v>
      </c>
      <c r="E28" s="23">
        <v>2.5129999999999999</v>
      </c>
      <c r="F28" s="23">
        <v>2.613</v>
      </c>
      <c r="G28" s="23">
        <v>2.5630000000000002</v>
      </c>
      <c r="H28" s="23">
        <v>2.3420000000000001</v>
      </c>
      <c r="I28" s="23">
        <v>2.7839999999999998</v>
      </c>
      <c r="J28" s="23">
        <v>2.6739999999999999</v>
      </c>
      <c r="K28" s="23">
        <v>1.8</v>
      </c>
      <c r="L28" s="23">
        <v>1.8</v>
      </c>
      <c r="M28" s="23">
        <v>1.8</v>
      </c>
      <c r="N28" s="23">
        <v>1.8</v>
      </c>
    </row>
    <row r="29" spans="1:14" ht="15.75" x14ac:dyDescent="0.25">
      <c r="A29" s="8" t="s">
        <v>27</v>
      </c>
      <c r="B29" s="14">
        <f t="shared" si="0"/>
        <v>30</v>
      </c>
      <c r="C29" s="14">
        <v>2</v>
      </c>
      <c r="D29" s="14">
        <v>2</v>
      </c>
      <c r="E29" s="14">
        <v>2</v>
      </c>
      <c r="F29" s="14">
        <v>3</v>
      </c>
      <c r="G29" s="14">
        <v>3</v>
      </c>
      <c r="H29" s="14">
        <v>3</v>
      </c>
      <c r="I29" s="14">
        <v>1</v>
      </c>
      <c r="J29" s="14">
        <v>5</v>
      </c>
      <c r="K29" s="14">
        <v>3</v>
      </c>
      <c r="L29" s="14">
        <v>1</v>
      </c>
      <c r="M29" s="14">
        <v>3</v>
      </c>
      <c r="N29" s="14">
        <v>2</v>
      </c>
    </row>
    <row r="30" spans="1:14" ht="15.75" x14ac:dyDescent="0.25">
      <c r="A30" s="8" t="s">
        <v>28</v>
      </c>
      <c r="B30" s="14">
        <f t="shared" si="0"/>
        <v>77</v>
      </c>
      <c r="C30" s="14">
        <v>6</v>
      </c>
      <c r="D30" s="14">
        <v>6</v>
      </c>
      <c r="E30" s="14">
        <v>8</v>
      </c>
      <c r="F30" s="14">
        <v>7</v>
      </c>
      <c r="G30" s="14">
        <v>5</v>
      </c>
      <c r="H30" s="14">
        <v>8</v>
      </c>
      <c r="I30" s="14">
        <v>7</v>
      </c>
      <c r="J30" s="14">
        <v>6</v>
      </c>
      <c r="K30" s="14">
        <v>6</v>
      </c>
      <c r="L30" s="14">
        <v>6</v>
      </c>
      <c r="M30" s="14">
        <v>6</v>
      </c>
      <c r="N30" s="14">
        <v>6</v>
      </c>
    </row>
    <row r="31" spans="1:14" ht="15.75" x14ac:dyDescent="0.25">
      <c r="A31" s="8" t="s">
        <v>29</v>
      </c>
      <c r="B31" s="14">
        <f t="shared" si="0"/>
        <v>11</v>
      </c>
      <c r="C31" s="14">
        <v>0.5</v>
      </c>
      <c r="D31" s="14">
        <v>0.5</v>
      </c>
      <c r="E31" s="14">
        <v>0.5</v>
      </c>
      <c r="F31" s="14">
        <v>0.5</v>
      </c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2</v>
      </c>
    </row>
    <row r="32" spans="1:14" ht="15.75" x14ac:dyDescent="0.25">
      <c r="A32" s="8" t="s">
        <v>30</v>
      </c>
      <c r="B32" s="14">
        <f t="shared" si="0"/>
        <v>193</v>
      </c>
      <c r="C32" s="14">
        <v>16</v>
      </c>
      <c r="D32" s="14">
        <v>17</v>
      </c>
      <c r="E32" s="14">
        <v>20</v>
      </c>
      <c r="F32" s="14">
        <v>17</v>
      </c>
      <c r="G32" s="14">
        <v>31</v>
      </c>
      <c r="H32" s="14">
        <v>2</v>
      </c>
      <c r="I32" s="14">
        <v>9</v>
      </c>
      <c r="J32" s="14">
        <v>17</v>
      </c>
      <c r="K32" s="14">
        <v>15</v>
      </c>
      <c r="L32" s="14">
        <v>15</v>
      </c>
      <c r="M32" s="14">
        <v>17</v>
      </c>
      <c r="N32" s="14">
        <v>17</v>
      </c>
    </row>
    <row r="33" spans="1:14" ht="15.75" x14ac:dyDescent="0.25">
      <c r="A33" s="10" t="s">
        <v>39</v>
      </c>
      <c r="B33" s="62">
        <f>SUM(B17:B32)</f>
        <v>778.01300000000003</v>
      </c>
      <c r="C33" s="62">
        <f t="shared" ref="C33:N33" si="3">SUM(C17:C32)</f>
        <v>56.741999999999997</v>
      </c>
      <c r="D33" s="62">
        <f t="shared" si="3"/>
        <v>69.532000000000011</v>
      </c>
      <c r="E33" s="62">
        <f t="shared" si="3"/>
        <v>65.573000000000008</v>
      </c>
      <c r="F33" s="62">
        <f t="shared" si="3"/>
        <v>80.722999999999999</v>
      </c>
      <c r="G33" s="62">
        <f t="shared" si="3"/>
        <v>71.173000000000002</v>
      </c>
      <c r="H33" s="62">
        <f t="shared" si="3"/>
        <v>44.911999999999999</v>
      </c>
      <c r="I33" s="62">
        <f t="shared" si="3"/>
        <v>61.353999999999999</v>
      </c>
      <c r="J33" s="62">
        <f t="shared" si="3"/>
        <v>64.313999999999993</v>
      </c>
      <c r="K33" s="62">
        <f t="shared" si="3"/>
        <v>56.44</v>
      </c>
      <c r="L33" s="62">
        <f t="shared" si="3"/>
        <v>69.400000000000006</v>
      </c>
      <c r="M33" s="62">
        <f t="shared" si="3"/>
        <v>69.45</v>
      </c>
      <c r="N33" s="62">
        <f t="shared" si="3"/>
        <v>68.400000000000006</v>
      </c>
    </row>
    <row r="34" spans="1:14" ht="51" customHeight="1" x14ac:dyDescent="0.25">
      <c r="A34" s="9" t="s">
        <v>62</v>
      </c>
      <c r="B34" s="24">
        <f>C34+D34+E34+F34+G34+H34+I34+J34+K34+L34+M34+N34</f>
        <v>94.685000000000002</v>
      </c>
      <c r="C34" s="23">
        <v>7.37</v>
      </c>
      <c r="D34" s="23">
        <v>7.86</v>
      </c>
      <c r="E34" s="23">
        <v>7.86</v>
      </c>
      <c r="F34" s="23">
        <v>8.4</v>
      </c>
      <c r="G34" s="23">
        <v>7.64</v>
      </c>
      <c r="H34" s="23">
        <v>7.23</v>
      </c>
      <c r="I34" s="23">
        <v>7.42</v>
      </c>
      <c r="J34" s="23">
        <v>7.72</v>
      </c>
      <c r="K34" s="23">
        <v>7.6749999999999998</v>
      </c>
      <c r="L34" s="23">
        <v>7.68</v>
      </c>
      <c r="M34" s="23">
        <v>10.15</v>
      </c>
      <c r="N34" s="23">
        <v>7.68</v>
      </c>
    </row>
    <row r="35" spans="1:14" ht="63" x14ac:dyDescent="0.25">
      <c r="A35" s="9" t="s">
        <v>90</v>
      </c>
      <c r="B35" s="24">
        <f>C35+D35+E35+F35+G35+H35+I35+J35+K35+L35+M35+N35</f>
        <v>41.165000000000006</v>
      </c>
      <c r="C35" s="23">
        <v>3.28</v>
      </c>
      <c r="D35" s="23">
        <v>3.5</v>
      </c>
      <c r="E35" s="23">
        <v>3.5</v>
      </c>
      <c r="F35" s="23">
        <v>3.74</v>
      </c>
      <c r="G35" s="23">
        <v>3.01</v>
      </c>
      <c r="H35" s="23">
        <v>3.14</v>
      </c>
      <c r="I35" s="23">
        <v>3.23</v>
      </c>
      <c r="J35" s="23">
        <v>3.36</v>
      </c>
      <c r="K35" s="23">
        <v>3.335</v>
      </c>
      <c r="L35" s="23">
        <v>3.33</v>
      </c>
      <c r="M35" s="23">
        <v>4.41</v>
      </c>
      <c r="N35" s="23">
        <v>3.33</v>
      </c>
    </row>
    <row r="36" spans="1:14" ht="15.75" x14ac:dyDescent="0.25">
      <c r="A36" s="16" t="s">
        <v>50</v>
      </c>
      <c r="B36" s="15">
        <f t="shared" ref="B36:N36" si="4">B16+B33+B34+B35</f>
        <v>1823.367</v>
      </c>
      <c r="C36" s="15">
        <f t="shared" si="4"/>
        <v>133.99199999999999</v>
      </c>
      <c r="D36" s="15">
        <f t="shared" si="4"/>
        <v>183.11800000000002</v>
      </c>
      <c r="E36" s="15">
        <f t="shared" si="4"/>
        <v>168.346</v>
      </c>
      <c r="F36" s="15">
        <f t="shared" si="4"/>
        <v>181.90200000000002</v>
      </c>
      <c r="G36" s="15">
        <f t="shared" si="4"/>
        <v>172.04899999999998</v>
      </c>
      <c r="H36" s="15">
        <f t="shared" si="4"/>
        <v>115.28200000000001</v>
      </c>
      <c r="I36" s="15">
        <f t="shared" si="4"/>
        <v>88.004000000000005</v>
      </c>
      <c r="J36" s="15">
        <f t="shared" si="4"/>
        <v>93.393999999999991</v>
      </c>
      <c r="K36" s="15">
        <f t="shared" si="4"/>
        <v>130.44999999999999</v>
      </c>
      <c r="L36" s="15">
        <f t="shared" si="4"/>
        <v>180.41000000000003</v>
      </c>
      <c r="M36" s="15">
        <f t="shared" si="4"/>
        <v>190.01</v>
      </c>
      <c r="N36" s="15">
        <f t="shared" si="4"/>
        <v>186.41000000000003</v>
      </c>
    </row>
    <row r="37" spans="1:14" ht="15.75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5.75" x14ac:dyDescent="0.25">
      <c r="A38" s="65" t="s">
        <v>78</v>
      </c>
      <c r="B38" s="66"/>
      <c r="C38" s="66"/>
      <c r="D38" s="66"/>
      <c r="E38" s="66"/>
      <c r="F38" s="66"/>
      <c r="G38" s="66"/>
      <c r="H38" s="66"/>
      <c r="I38" s="18"/>
      <c r="J38" s="18"/>
      <c r="K38" s="18"/>
      <c r="L38" s="18"/>
      <c r="M38" s="18"/>
      <c r="N38" s="18"/>
    </row>
    <row r="39" spans="1:14" ht="15.75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x14ac:dyDescent="0.3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18"/>
    </row>
    <row r="41" spans="1:14" ht="18.75" x14ac:dyDescent="0.3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8"/>
    </row>
    <row r="42" spans="1:14" ht="18.75" x14ac:dyDescent="0.3">
      <c r="A42" s="28" t="s">
        <v>96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"/>
    </row>
    <row r="43" spans="1:1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" x14ac:dyDescent="0.2">
      <c r="N48" s="1"/>
    </row>
    <row r="49" spans="14:14" ht="15" x14ac:dyDescent="0.2">
      <c r="N49" s="1"/>
    </row>
    <row r="50" spans="14:14" ht="15" x14ac:dyDescent="0.2">
      <c r="N50" s="1"/>
    </row>
    <row r="51" spans="14:14" ht="15" x14ac:dyDescent="0.2">
      <c r="N51" s="1"/>
    </row>
    <row r="52" spans="14:14" ht="15" x14ac:dyDescent="0.2">
      <c r="N52" s="1"/>
    </row>
    <row r="53" spans="14:14" ht="15" x14ac:dyDescent="0.2">
      <c r="N53" s="1"/>
    </row>
  </sheetData>
  <mergeCells count="2">
    <mergeCell ref="D5:G5"/>
    <mergeCell ref="A38:H38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130" zoomScaleNormal="130" workbookViewId="0">
      <selection activeCell="I4" sqref="I4"/>
    </sheetView>
  </sheetViews>
  <sheetFormatPr defaultRowHeight="12.75" x14ac:dyDescent="0.2"/>
  <cols>
    <col min="1" max="1" width="11.28515625" customWidth="1"/>
    <col min="2" max="2" width="10.28515625" customWidth="1"/>
    <col min="3" max="3" width="9.7109375" customWidth="1"/>
    <col min="4" max="4" width="9.5703125" customWidth="1"/>
    <col min="5" max="6" width="8.5703125" customWidth="1"/>
    <col min="7" max="7" width="8.42578125" customWidth="1"/>
    <col min="8" max="8" width="8.5703125" customWidth="1"/>
    <col min="9" max="9" width="8.42578125" customWidth="1"/>
    <col min="10" max="10" width="8.28515625" customWidth="1"/>
    <col min="11" max="11" width="9.140625" customWidth="1"/>
    <col min="12" max="12" width="9.42578125" customWidth="1"/>
    <col min="13" max="13" width="10" customWidth="1"/>
    <col min="14" max="14" width="9.85546875" customWidth="1"/>
  </cols>
  <sheetData>
    <row r="1" spans="1:15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48</v>
      </c>
      <c r="K1" s="4"/>
      <c r="L1" s="4"/>
      <c r="M1" s="4"/>
      <c r="N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3" t="s">
        <v>99</v>
      </c>
      <c r="J4" s="3"/>
      <c r="K4" s="3"/>
      <c r="L4" s="3"/>
      <c r="M4" s="4"/>
      <c r="N4" s="4"/>
    </row>
    <row r="5" spans="1:15" ht="15.75" x14ac:dyDescent="0.25">
      <c r="A5" s="7"/>
      <c r="B5" s="6"/>
      <c r="C5" s="6"/>
      <c r="D5" s="6"/>
      <c r="E5" s="53" t="s">
        <v>71</v>
      </c>
      <c r="F5" s="53"/>
      <c r="G5" s="6"/>
      <c r="H5" s="6"/>
      <c r="I5" s="5"/>
      <c r="J5" s="5"/>
      <c r="K5" s="4"/>
      <c r="L5" s="4"/>
      <c r="M5" s="4"/>
      <c r="N5" s="4"/>
    </row>
    <row r="6" spans="1:15" ht="15.75" x14ac:dyDescent="0.25">
      <c r="A6" s="7"/>
      <c r="B6" s="6" t="s">
        <v>72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5" ht="15.75" x14ac:dyDescent="0.25">
      <c r="A7" s="7"/>
      <c r="B7" s="6" t="s">
        <v>93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43</v>
      </c>
      <c r="M8" s="7"/>
      <c r="N8" s="4"/>
    </row>
    <row r="9" spans="1:15" ht="25.5" x14ac:dyDescent="0.2">
      <c r="A9" s="38" t="s">
        <v>4</v>
      </c>
      <c r="B9" s="38" t="s">
        <v>92</v>
      </c>
      <c r="C9" s="38" t="s">
        <v>51</v>
      </c>
      <c r="D9" s="38" t="s">
        <v>52</v>
      </c>
      <c r="E9" s="38" t="s">
        <v>53</v>
      </c>
      <c r="F9" s="38" t="s">
        <v>54</v>
      </c>
      <c r="G9" s="38" t="s">
        <v>55</v>
      </c>
      <c r="H9" s="38" t="s">
        <v>56</v>
      </c>
      <c r="I9" s="38" t="s">
        <v>57</v>
      </c>
      <c r="J9" s="38" t="s">
        <v>58</v>
      </c>
      <c r="K9" s="38" t="s">
        <v>59</v>
      </c>
      <c r="L9" s="38" t="s">
        <v>60</v>
      </c>
      <c r="M9" s="38" t="s">
        <v>61</v>
      </c>
      <c r="N9" s="38" t="s">
        <v>46</v>
      </c>
    </row>
    <row r="10" spans="1:15" x14ac:dyDescent="0.2">
      <c r="A10" s="30" t="s">
        <v>18</v>
      </c>
      <c r="B10" s="50">
        <f t="shared" ref="B10:B36" si="0">C10+D10+E10+F10+G10+H10+I10+J10+K10+L10+M10+N10</f>
        <v>6630</v>
      </c>
      <c r="C10" s="51">
        <v>967</v>
      </c>
      <c r="D10" s="51">
        <v>953</v>
      </c>
      <c r="E10" s="51">
        <v>651</v>
      </c>
      <c r="F10" s="51">
        <v>653</v>
      </c>
      <c r="G10" s="51">
        <v>486</v>
      </c>
      <c r="H10" s="51">
        <v>152</v>
      </c>
      <c r="I10" s="51">
        <v>28</v>
      </c>
      <c r="J10" s="51">
        <v>22</v>
      </c>
      <c r="K10" s="51">
        <v>282</v>
      </c>
      <c r="L10" s="51">
        <v>736</v>
      </c>
      <c r="M10" s="51">
        <v>800</v>
      </c>
      <c r="N10" s="51">
        <v>900</v>
      </c>
    </row>
    <row r="11" spans="1:15" x14ac:dyDescent="0.2">
      <c r="A11" s="30" t="s">
        <v>21</v>
      </c>
      <c r="B11" s="50">
        <f t="shared" si="0"/>
        <v>3986</v>
      </c>
      <c r="C11" s="51">
        <v>566</v>
      </c>
      <c r="D11" s="51">
        <v>529</v>
      </c>
      <c r="E11" s="51">
        <v>383</v>
      </c>
      <c r="F11" s="51">
        <v>274</v>
      </c>
      <c r="G11" s="51">
        <v>256</v>
      </c>
      <c r="H11" s="51">
        <v>121</v>
      </c>
      <c r="I11" s="51">
        <v>36</v>
      </c>
      <c r="J11" s="51">
        <v>34</v>
      </c>
      <c r="K11" s="51">
        <v>179</v>
      </c>
      <c r="L11" s="51">
        <v>408</v>
      </c>
      <c r="M11" s="51">
        <v>550</v>
      </c>
      <c r="N11" s="51">
        <v>650</v>
      </c>
    </row>
    <row r="12" spans="1:15" x14ac:dyDescent="0.2">
      <c r="A12" s="30" t="s">
        <v>22</v>
      </c>
      <c r="B12" s="50">
        <f t="shared" si="0"/>
        <v>3140</v>
      </c>
      <c r="C12" s="51">
        <v>423</v>
      </c>
      <c r="D12" s="51">
        <v>395</v>
      </c>
      <c r="E12" s="51">
        <v>262</v>
      </c>
      <c r="F12" s="51">
        <v>249</v>
      </c>
      <c r="G12" s="51">
        <v>249</v>
      </c>
      <c r="H12" s="51">
        <v>136</v>
      </c>
      <c r="I12" s="51">
        <v>46</v>
      </c>
      <c r="J12" s="51">
        <v>52</v>
      </c>
      <c r="K12" s="51">
        <v>158</v>
      </c>
      <c r="L12" s="51">
        <v>360</v>
      </c>
      <c r="M12" s="51">
        <v>380</v>
      </c>
      <c r="N12" s="51">
        <v>430</v>
      </c>
    </row>
    <row r="13" spans="1:15" x14ac:dyDescent="0.2">
      <c r="A13" s="30" t="s">
        <v>23</v>
      </c>
      <c r="B13" s="50">
        <f t="shared" si="0"/>
        <v>5321</v>
      </c>
      <c r="C13" s="51">
        <v>607</v>
      </c>
      <c r="D13" s="51">
        <v>573</v>
      </c>
      <c r="E13" s="51">
        <v>443</v>
      </c>
      <c r="F13" s="51">
        <v>407</v>
      </c>
      <c r="G13" s="51">
        <v>398</v>
      </c>
      <c r="H13" s="51">
        <v>166</v>
      </c>
      <c r="I13" s="51">
        <v>72</v>
      </c>
      <c r="J13" s="51">
        <v>90</v>
      </c>
      <c r="K13" s="51">
        <v>274</v>
      </c>
      <c r="L13" s="51">
        <v>891</v>
      </c>
      <c r="M13" s="51">
        <v>700</v>
      </c>
      <c r="N13" s="51">
        <v>700</v>
      </c>
    </row>
    <row r="14" spans="1:15" ht="15.75" x14ac:dyDescent="0.25">
      <c r="A14" s="30" t="s">
        <v>24</v>
      </c>
      <c r="B14" s="50">
        <f t="shared" si="0"/>
        <v>9258</v>
      </c>
      <c r="C14" s="51">
        <v>1483</v>
      </c>
      <c r="D14" s="51">
        <v>1063</v>
      </c>
      <c r="E14" s="51">
        <v>887</v>
      </c>
      <c r="F14" s="51">
        <v>931</v>
      </c>
      <c r="G14" s="51">
        <v>832</v>
      </c>
      <c r="H14" s="51">
        <v>509</v>
      </c>
      <c r="I14" s="51">
        <v>261</v>
      </c>
      <c r="J14" s="51">
        <v>169</v>
      </c>
      <c r="K14" s="51">
        <v>340</v>
      </c>
      <c r="L14" s="51">
        <v>693</v>
      </c>
      <c r="M14" s="51">
        <v>1040</v>
      </c>
      <c r="N14" s="51">
        <v>1050</v>
      </c>
      <c r="O14" s="36"/>
    </row>
    <row r="15" spans="1:15" ht="24.75" customHeight="1" x14ac:dyDescent="0.25">
      <c r="A15" s="47" t="s">
        <v>79</v>
      </c>
      <c r="B15" s="50">
        <f t="shared" si="0"/>
        <v>666.31999999999994</v>
      </c>
      <c r="C15" s="51">
        <v>90.9</v>
      </c>
      <c r="D15" s="51">
        <v>69.3</v>
      </c>
      <c r="E15" s="51">
        <v>70.89</v>
      </c>
      <c r="F15" s="51">
        <v>61.87</v>
      </c>
      <c r="G15" s="51">
        <v>65.36</v>
      </c>
      <c r="H15" s="55">
        <v>0</v>
      </c>
      <c r="I15" s="55">
        <v>0</v>
      </c>
      <c r="J15" s="55">
        <v>0</v>
      </c>
      <c r="K15" s="55">
        <v>50</v>
      </c>
      <c r="L15" s="51">
        <v>66</v>
      </c>
      <c r="M15" s="51">
        <v>75</v>
      </c>
      <c r="N15" s="51">
        <v>117</v>
      </c>
      <c r="O15" s="36"/>
    </row>
    <row r="16" spans="1:15" ht="14.25" customHeight="1" x14ac:dyDescent="0.2">
      <c r="A16" s="29" t="s">
        <v>39</v>
      </c>
      <c r="B16" s="59">
        <f>C16+D16+E16+F16+G16+H16+I16+J16+K16+L16+M16+N16</f>
        <v>29001.32</v>
      </c>
      <c r="C16" s="59">
        <f t="shared" ref="C16:N16" si="1">SUM(C10:C15)</f>
        <v>4136.8999999999996</v>
      </c>
      <c r="D16" s="59">
        <f t="shared" si="1"/>
        <v>3582.3</v>
      </c>
      <c r="E16" s="59">
        <f t="shared" si="1"/>
        <v>2696.89</v>
      </c>
      <c r="F16" s="59">
        <f t="shared" si="1"/>
        <v>2575.87</v>
      </c>
      <c r="G16" s="59">
        <f t="shared" si="1"/>
        <v>2286.36</v>
      </c>
      <c r="H16" s="59">
        <f t="shared" si="1"/>
        <v>1084</v>
      </c>
      <c r="I16" s="59">
        <f t="shared" si="1"/>
        <v>443</v>
      </c>
      <c r="J16" s="59">
        <f t="shared" si="1"/>
        <v>367</v>
      </c>
      <c r="K16" s="59">
        <f t="shared" si="1"/>
        <v>1283</v>
      </c>
      <c r="L16" s="59">
        <f t="shared" si="1"/>
        <v>3154</v>
      </c>
      <c r="M16" s="59">
        <f t="shared" si="1"/>
        <v>3545</v>
      </c>
      <c r="N16" s="59">
        <f t="shared" si="1"/>
        <v>3847</v>
      </c>
    </row>
    <row r="17" spans="1:15" x14ac:dyDescent="0.2">
      <c r="A17" s="30" t="s">
        <v>35</v>
      </c>
      <c r="B17" s="35">
        <f t="shared" si="0"/>
        <v>5466</v>
      </c>
      <c r="C17" s="34">
        <v>515</v>
      </c>
      <c r="D17" s="34">
        <v>830</v>
      </c>
      <c r="E17" s="34">
        <v>322</v>
      </c>
      <c r="F17" s="34">
        <v>552</v>
      </c>
      <c r="G17" s="34">
        <v>405</v>
      </c>
      <c r="H17" s="34">
        <v>377</v>
      </c>
      <c r="I17" s="34">
        <v>395</v>
      </c>
      <c r="J17" s="34">
        <v>248</v>
      </c>
      <c r="K17" s="34">
        <v>332</v>
      </c>
      <c r="L17" s="34">
        <v>350</v>
      </c>
      <c r="M17" s="34">
        <v>560</v>
      </c>
      <c r="N17" s="34">
        <v>580</v>
      </c>
    </row>
    <row r="18" spans="1:15" x14ac:dyDescent="0.2">
      <c r="A18" s="30" t="s">
        <v>32</v>
      </c>
      <c r="B18" s="35">
        <f t="shared" si="0"/>
        <v>5730</v>
      </c>
      <c r="C18" s="34">
        <v>1093</v>
      </c>
      <c r="D18" s="34">
        <v>757</v>
      </c>
      <c r="E18" s="34">
        <v>372</v>
      </c>
      <c r="F18" s="34">
        <v>507</v>
      </c>
      <c r="G18" s="34">
        <v>244</v>
      </c>
      <c r="H18" s="34">
        <v>160</v>
      </c>
      <c r="I18" s="34">
        <v>241</v>
      </c>
      <c r="J18" s="34">
        <v>185</v>
      </c>
      <c r="K18" s="34">
        <v>207</v>
      </c>
      <c r="L18" s="34">
        <v>364</v>
      </c>
      <c r="M18" s="34">
        <v>700</v>
      </c>
      <c r="N18" s="34">
        <v>900</v>
      </c>
    </row>
    <row r="19" spans="1:15" x14ac:dyDescent="0.2">
      <c r="A19" s="30" t="s">
        <v>31</v>
      </c>
      <c r="B19" s="35">
        <f t="shared" si="0"/>
        <v>4369</v>
      </c>
      <c r="C19" s="34">
        <v>602</v>
      </c>
      <c r="D19" s="34">
        <v>376</v>
      </c>
      <c r="E19" s="34">
        <v>233</v>
      </c>
      <c r="F19" s="34">
        <v>373</v>
      </c>
      <c r="G19" s="34">
        <v>181</v>
      </c>
      <c r="H19" s="34">
        <v>445</v>
      </c>
      <c r="I19" s="34">
        <v>318</v>
      </c>
      <c r="J19" s="34">
        <v>279</v>
      </c>
      <c r="K19" s="34">
        <v>216</v>
      </c>
      <c r="L19" s="34">
        <v>406</v>
      </c>
      <c r="M19" s="34">
        <v>390</v>
      </c>
      <c r="N19" s="34">
        <v>550</v>
      </c>
    </row>
    <row r="20" spans="1:15" x14ac:dyDescent="0.2">
      <c r="A20" s="30" t="s">
        <v>25</v>
      </c>
      <c r="B20" s="35">
        <f t="shared" si="0"/>
        <v>2588</v>
      </c>
      <c r="C20" s="34">
        <v>326</v>
      </c>
      <c r="D20" s="34">
        <v>287</v>
      </c>
      <c r="E20" s="34">
        <v>167</v>
      </c>
      <c r="F20" s="34">
        <v>243</v>
      </c>
      <c r="G20" s="34">
        <v>160</v>
      </c>
      <c r="H20" s="34">
        <v>121</v>
      </c>
      <c r="I20" s="34">
        <v>123</v>
      </c>
      <c r="J20" s="34">
        <v>132</v>
      </c>
      <c r="K20" s="34">
        <v>134</v>
      </c>
      <c r="L20" s="34">
        <v>252</v>
      </c>
      <c r="M20" s="34">
        <v>293</v>
      </c>
      <c r="N20" s="34">
        <v>350</v>
      </c>
    </row>
    <row r="21" spans="1:15" x14ac:dyDescent="0.2">
      <c r="A21" s="30" t="s">
        <v>41</v>
      </c>
      <c r="B21" s="35">
        <f t="shared" si="0"/>
        <v>1631</v>
      </c>
      <c r="C21" s="34">
        <v>239</v>
      </c>
      <c r="D21" s="34">
        <v>170</v>
      </c>
      <c r="E21" s="34">
        <v>103</v>
      </c>
      <c r="F21" s="34">
        <v>173</v>
      </c>
      <c r="G21" s="34">
        <v>116</v>
      </c>
      <c r="H21" s="34">
        <v>49</v>
      </c>
      <c r="I21" s="34">
        <v>1</v>
      </c>
      <c r="J21" s="34">
        <v>108</v>
      </c>
      <c r="K21" s="34">
        <v>50</v>
      </c>
      <c r="L21" s="34">
        <v>62</v>
      </c>
      <c r="M21" s="34">
        <v>280</v>
      </c>
      <c r="N21" s="34">
        <v>280</v>
      </c>
    </row>
    <row r="22" spans="1:15" x14ac:dyDescent="0.2">
      <c r="A22" s="30" t="s">
        <v>36</v>
      </c>
      <c r="B22" s="35">
        <f t="shared" si="0"/>
        <v>3185</v>
      </c>
      <c r="C22" s="34">
        <v>278</v>
      </c>
      <c r="D22" s="34">
        <v>354</v>
      </c>
      <c r="E22" s="34">
        <v>173</v>
      </c>
      <c r="F22" s="34">
        <v>302</v>
      </c>
      <c r="G22" s="34">
        <v>306</v>
      </c>
      <c r="H22" s="34">
        <v>203</v>
      </c>
      <c r="I22" s="34">
        <v>330</v>
      </c>
      <c r="J22" s="34">
        <v>61</v>
      </c>
      <c r="K22" s="34">
        <v>216</v>
      </c>
      <c r="L22" s="34">
        <v>382</v>
      </c>
      <c r="M22" s="34">
        <v>290</v>
      </c>
      <c r="N22" s="34">
        <v>290</v>
      </c>
    </row>
    <row r="23" spans="1:15" x14ac:dyDescent="0.2">
      <c r="A23" s="30" t="s">
        <v>37</v>
      </c>
      <c r="B23" s="35">
        <f t="shared" si="0"/>
        <v>2503</v>
      </c>
      <c r="C23" s="34">
        <v>280</v>
      </c>
      <c r="D23" s="34">
        <v>337</v>
      </c>
      <c r="E23" s="34">
        <v>202</v>
      </c>
      <c r="F23" s="34">
        <v>214</v>
      </c>
      <c r="G23" s="34">
        <v>184</v>
      </c>
      <c r="H23" s="34">
        <v>157</v>
      </c>
      <c r="I23" s="34">
        <v>198</v>
      </c>
      <c r="J23" s="34">
        <v>134</v>
      </c>
      <c r="K23" s="34">
        <v>165</v>
      </c>
      <c r="L23" s="34">
        <v>198</v>
      </c>
      <c r="M23" s="34">
        <v>174</v>
      </c>
      <c r="N23" s="34">
        <v>260</v>
      </c>
    </row>
    <row r="24" spans="1:15" x14ac:dyDescent="0.2">
      <c r="A24" s="30" t="s">
        <v>26</v>
      </c>
      <c r="B24" s="35">
        <f t="shared" si="0"/>
        <v>3917</v>
      </c>
      <c r="C24" s="34">
        <v>482</v>
      </c>
      <c r="D24" s="34">
        <v>331</v>
      </c>
      <c r="E24" s="34">
        <v>311</v>
      </c>
      <c r="F24" s="34">
        <v>389</v>
      </c>
      <c r="G24" s="34">
        <v>230</v>
      </c>
      <c r="H24" s="34">
        <v>260</v>
      </c>
      <c r="I24" s="34">
        <v>262</v>
      </c>
      <c r="J24" s="34">
        <v>220</v>
      </c>
      <c r="K24" s="34">
        <v>266</v>
      </c>
      <c r="L24" s="34">
        <v>316</v>
      </c>
      <c r="M24" s="34">
        <v>360</v>
      </c>
      <c r="N24" s="34">
        <v>490</v>
      </c>
    </row>
    <row r="25" spans="1:15" x14ac:dyDescent="0.2">
      <c r="A25" s="30" t="s">
        <v>63</v>
      </c>
      <c r="B25" s="35">
        <f t="shared" si="0"/>
        <v>1625</v>
      </c>
      <c r="C25" s="34">
        <v>160</v>
      </c>
      <c r="D25" s="34">
        <v>153</v>
      </c>
      <c r="E25" s="34">
        <v>122</v>
      </c>
      <c r="F25" s="34">
        <v>110</v>
      </c>
      <c r="G25" s="34">
        <v>99</v>
      </c>
      <c r="H25" s="34">
        <v>96</v>
      </c>
      <c r="I25" s="34">
        <v>142</v>
      </c>
      <c r="J25" s="34">
        <v>108</v>
      </c>
      <c r="K25" s="34">
        <v>157</v>
      </c>
      <c r="L25" s="34">
        <v>150</v>
      </c>
      <c r="M25" s="34">
        <v>160</v>
      </c>
      <c r="N25" s="34">
        <v>168</v>
      </c>
    </row>
    <row r="26" spans="1:15" x14ac:dyDescent="0.2">
      <c r="A26" s="30" t="s">
        <v>38</v>
      </c>
      <c r="B26" s="35">
        <f t="shared" si="0"/>
        <v>265</v>
      </c>
      <c r="C26" s="34">
        <v>41</v>
      </c>
      <c r="D26" s="34">
        <v>50</v>
      </c>
      <c r="E26" s="34">
        <v>21</v>
      </c>
      <c r="F26" s="34">
        <v>20</v>
      </c>
      <c r="G26" s="34">
        <v>7</v>
      </c>
      <c r="H26" s="34">
        <v>6</v>
      </c>
      <c r="I26" s="34">
        <v>2</v>
      </c>
      <c r="J26" s="34">
        <v>1</v>
      </c>
      <c r="K26" s="34">
        <v>11</v>
      </c>
      <c r="L26" s="34">
        <v>19</v>
      </c>
      <c r="M26" s="34">
        <v>38</v>
      </c>
      <c r="N26" s="34">
        <v>49</v>
      </c>
    </row>
    <row r="27" spans="1:15" ht="27" customHeight="1" x14ac:dyDescent="0.2">
      <c r="A27" s="47" t="s">
        <v>81</v>
      </c>
      <c r="B27" s="35">
        <f>B28+B29</f>
        <v>1968</v>
      </c>
      <c r="C27" s="34">
        <f t="shared" ref="C27:N27" si="2">C28+C29</f>
        <v>352</v>
      </c>
      <c r="D27" s="34">
        <f t="shared" si="2"/>
        <v>194</v>
      </c>
      <c r="E27" s="34">
        <f t="shared" si="2"/>
        <v>194</v>
      </c>
      <c r="F27" s="34">
        <f t="shared" si="2"/>
        <v>221</v>
      </c>
      <c r="G27" s="34">
        <f t="shared" si="2"/>
        <v>85</v>
      </c>
      <c r="H27" s="34">
        <f t="shared" si="2"/>
        <v>88</v>
      </c>
      <c r="I27" s="34">
        <f t="shared" si="2"/>
        <v>56</v>
      </c>
      <c r="J27" s="34">
        <f t="shared" si="2"/>
        <v>46</v>
      </c>
      <c r="K27" s="34">
        <f t="shared" si="2"/>
        <v>76</v>
      </c>
      <c r="L27" s="34">
        <f t="shared" si="2"/>
        <v>103</v>
      </c>
      <c r="M27" s="34">
        <f t="shared" si="2"/>
        <v>226</v>
      </c>
      <c r="N27" s="34">
        <f t="shared" si="2"/>
        <v>327</v>
      </c>
    </row>
    <row r="28" spans="1:15" ht="15" customHeight="1" x14ac:dyDescent="0.2">
      <c r="A28" s="30" t="s">
        <v>83</v>
      </c>
      <c r="B28" s="35">
        <f t="shared" si="0"/>
        <v>1547</v>
      </c>
      <c r="C28" s="34">
        <v>288</v>
      </c>
      <c r="D28" s="34">
        <v>141</v>
      </c>
      <c r="E28" s="34">
        <v>142</v>
      </c>
      <c r="F28" s="34">
        <v>175</v>
      </c>
      <c r="G28" s="34">
        <v>47</v>
      </c>
      <c r="H28" s="34">
        <v>58</v>
      </c>
      <c r="I28" s="34">
        <v>26</v>
      </c>
      <c r="J28" s="34">
        <v>32</v>
      </c>
      <c r="K28" s="34">
        <v>63</v>
      </c>
      <c r="L28" s="34">
        <v>85</v>
      </c>
      <c r="M28" s="34">
        <v>200</v>
      </c>
      <c r="N28" s="34">
        <v>290</v>
      </c>
    </row>
    <row r="29" spans="1:15" ht="15" customHeight="1" x14ac:dyDescent="0.2">
      <c r="A29" s="47" t="s">
        <v>82</v>
      </c>
      <c r="B29" s="35">
        <f t="shared" si="0"/>
        <v>421</v>
      </c>
      <c r="C29" s="34">
        <v>64</v>
      </c>
      <c r="D29" s="34">
        <v>53</v>
      </c>
      <c r="E29" s="34">
        <v>52</v>
      </c>
      <c r="F29" s="34">
        <v>46</v>
      </c>
      <c r="G29" s="34">
        <v>38</v>
      </c>
      <c r="H29" s="34">
        <v>30</v>
      </c>
      <c r="I29" s="34">
        <v>30</v>
      </c>
      <c r="J29" s="34">
        <v>14</v>
      </c>
      <c r="K29" s="34">
        <v>13</v>
      </c>
      <c r="L29" s="34">
        <v>18</v>
      </c>
      <c r="M29" s="34">
        <v>26</v>
      </c>
      <c r="N29" s="34">
        <v>37</v>
      </c>
    </row>
    <row r="30" spans="1:15" ht="15" x14ac:dyDescent="0.2">
      <c r="A30" s="30" t="s">
        <v>44</v>
      </c>
      <c r="B30" s="35">
        <f t="shared" si="0"/>
        <v>2378</v>
      </c>
      <c r="C30" s="34">
        <v>387</v>
      </c>
      <c r="D30" s="34">
        <v>483</v>
      </c>
      <c r="E30" s="34">
        <v>318</v>
      </c>
      <c r="F30" s="34">
        <v>271</v>
      </c>
      <c r="G30" s="34">
        <v>38</v>
      </c>
      <c r="H30" s="34">
        <v>1</v>
      </c>
      <c r="I30" s="34">
        <v>1</v>
      </c>
      <c r="J30" s="34">
        <v>19</v>
      </c>
      <c r="K30" s="34">
        <v>30</v>
      </c>
      <c r="L30" s="34">
        <v>200</v>
      </c>
      <c r="M30" s="34">
        <v>250</v>
      </c>
      <c r="N30" s="34">
        <v>380</v>
      </c>
      <c r="O30" s="2"/>
    </row>
    <row r="31" spans="1:15" x14ac:dyDescent="0.2">
      <c r="A31" s="30" t="s">
        <v>33</v>
      </c>
      <c r="B31" s="35">
        <f t="shared" si="0"/>
        <v>1271</v>
      </c>
      <c r="C31" s="34">
        <v>117</v>
      </c>
      <c r="D31" s="34">
        <v>116</v>
      </c>
      <c r="E31" s="34">
        <v>116</v>
      </c>
      <c r="F31" s="34">
        <v>100</v>
      </c>
      <c r="G31" s="34">
        <v>70</v>
      </c>
      <c r="H31" s="34">
        <v>82</v>
      </c>
      <c r="I31" s="34">
        <v>50</v>
      </c>
      <c r="J31" s="34">
        <v>50</v>
      </c>
      <c r="K31" s="34">
        <v>80</v>
      </c>
      <c r="L31" s="34">
        <v>150</v>
      </c>
      <c r="M31" s="34">
        <v>190</v>
      </c>
      <c r="N31" s="34">
        <v>150</v>
      </c>
    </row>
    <row r="32" spans="1:15" x14ac:dyDescent="0.2">
      <c r="A32" s="30" t="s">
        <v>34</v>
      </c>
      <c r="B32" s="35">
        <f t="shared" si="0"/>
        <v>275</v>
      </c>
      <c r="C32" s="34">
        <v>32</v>
      </c>
      <c r="D32" s="34">
        <v>24</v>
      </c>
      <c r="E32" s="34">
        <v>18</v>
      </c>
      <c r="F32" s="34">
        <v>21</v>
      </c>
      <c r="G32" s="34">
        <v>20</v>
      </c>
      <c r="H32" s="34">
        <v>22</v>
      </c>
      <c r="I32" s="34">
        <v>3</v>
      </c>
      <c r="J32" s="34">
        <v>36</v>
      </c>
      <c r="K32" s="34">
        <v>19</v>
      </c>
      <c r="L32" s="34">
        <v>22</v>
      </c>
      <c r="M32" s="34">
        <v>28</v>
      </c>
      <c r="N32" s="34">
        <v>30</v>
      </c>
    </row>
    <row r="33" spans="1:15" x14ac:dyDescent="0.2">
      <c r="A33" s="30" t="s">
        <v>27</v>
      </c>
      <c r="B33" s="35">
        <f t="shared" si="0"/>
        <v>1991</v>
      </c>
      <c r="C33" s="34">
        <v>272</v>
      </c>
      <c r="D33" s="34">
        <v>156</v>
      </c>
      <c r="E33" s="34">
        <v>57</v>
      </c>
      <c r="F33" s="34">
        <v>254</v>
      </c>
      <c r="G33" s="34">
        <v>116</v>
      </c>
      <c r="H33" s="34">
        <v>101</v>
      </c>
      <c r="I33" s="34">
        <v>128</v>
      </c>
      <c r="J33" s="34">
        <v>137</v>
      </c>
      <c r="K33" s="34">
        <v>121</v>
      </c>
      <c r="L33" s="34">
        <v>139</v>
      </c>
      <c r="M33" s="34">
        <v>250</v>
      </c>
      <c r="N33" s="34">
        <v>260</v>
      </c>
    </row>
    <row r="34" spans="1:15" x14ac:dyDescent="0.2">
      <c r="A34" s="30" t="s">
        <v>28</v>
      </c>
      <c r="B34" s="35">
        <f t="shared" si="0"/>
        <v>8474</v>
      </c>
      <c r="C34" s="34">
        <v>223</v>
      </c>
      <c r="D34" s="34">
        <v>1578</v>
      </c>
      <c r="E34" s="34">
        <v>516</v>
      </c>
      <c r="F34" s="34">
        <v>501</v>
      </c>
      <c r="G34" s="34">
        <v>716</v>
      </c>
      <c r="H34" s="34">
        <v>518</v>
      </c>
      <c r="I34" s="34">
        <v>573</v>
      </c>
      <c r="J34" s="34">
        <v>426</v>
      </c>
      <c r="K34" s="34">
        <v>619</v>
      </c>
      <c r="L34" s="34">
        <v>804</v>
      </c>
      <c r="M34" s="34">
        <v>800</v>
      </c>
      <c r="N34" s="34">
        <v>1200</v>
      </c>
    </row>
    <row r="35" spans="1:15" x14ac:dyDescent="0.2">
      <c r="A35" s="30" t="s">
        <v>29</v>
      </c>
      <c r="B35" s="35">
        <f t="shared" si="0"/>
        <v>1060</v>
      </c>
      <c r="C35" s="34">
        <v>185</v>
      </c>
      <c r="D35" s="34">
        <v>107</v>
      </c>
      <c r="E35" s="34">
        <v>80</v>
      </c>
      <c r="F35" s="34">
        <v>85</v>
      </c>
      <c r="G35" s="34">
        <v>44</v>
      </c>
      <c r="H35" s="34">
        <v>44</v>
      </c>
      <c r="I35" s="34">
        <v>49</v>
      </c>
      <c r="J35" s="34">
        <v>42</v>
      </c>
      <c r="K35" s="34">
        <v>42</v>
      </c>
      <c r="L35" s="34">
        <v>62</v>
      </c>
      <c r="M35" s="34">
        <v>130</v>
      </c>
      <c r="N35" s="34">
        <v>190</v>
      </c>
    </row>
    <row r="36" spans="1:15" x14ac:dyDescent="0.2">
      <c r="A36" s="30" t="s">
        <v>30</v>
      </c>
      <c r="B36" s="35">
        <f t="shared" si="0"/>
        <v>14041</v>
      </c>
      <c r="C36" s="34">
        <v>1934</v>
      </c>
      <c r="D36" s="34">
        <v>1458</v>
      </c>
      <c r="E36" s="34">
        <v>976</v>
      </c>
      <c r="F36" s="34">
        <v>1021</v>
      </c>
      <c r="G36" s="34">
        <v>766</v>
      </c>
      <c r="H36" s="34">
        <v>796</v>
      </c>
      <c r="I36" s="34">
        <v>941</v>
      </c>
      <c r="J36" s="34">
        <v>740</v>
      </c>
      <c r="K36" s="34">
        <v>928</v>
      </c>
      <c r="L36" s="34">
        <v>1031</v>
      </c>
      <c r="M36" s="34">
        <v>1550</v>
      </c>
      <c r="N36" s="34">
        <v>1900</v>
      </c>
    </row>
    <row r="37" spans="1:15" x14ac:dyDescent="0.2">
      <c r="A37" s="31" t="s">
        <v>84</v>
      </c>
      <c r="B37" s="35">
        <f>B17+B18+B19+B20+B21+B22+B23+B24+B25+B26+B27+B30+B31+B32+B33+B34+B35+B36</f>
        <v>62737</v>
      </c>
      <c r="C37" s="35">
        <f t="shared" ref="C37:N37" si="3">C17+C18+C19+C20+C21+C22+C23+C24+C25+C26+C27+C30+C31+C32+C33+C34+C35+C36</f>
        <v>7518</v>
      </c>
      <c r="D37" s="35">
        <f t="shared" si="3"/>
        <v>7761</v>
      </c>
      <c r="E37" s="35">
        <f t="shared" si="3"/>
        <v>4301</v>
      </c>
      <c r="F37" s="35">
        <f t="shared" si="3"/>
        <v>5357</v>
      </c>
      <c r="G37" s="35">
        <f t="shared" si="3"/>
        <v>3787</v>
      </c>
      <c r="H37" s="35">
        <f t="shared" si="3"/>
        <v>3526</v>
      </c>
      <c r="I37" s="35">
        <f t="shared" si="3"/>
        <v>3813</v>
      </c>
      <c r="J37" s="35">
        <f t="shared" si="3"/>
        <v>2972</v>
      </c>
      <c r="K37" s="35">
        <f t="shared" si="3"/>
        <v>3669</v>
      </c>
      <c r="L37" s="35">
        <f t="shared" si="3"/>
        <v>5010</v>
      </c>
      <c r="M37" s="35">
        <f t="shared" si="3"/>
        <v>6669</v>
      </c>
      <c r="N37" s="35">
        <f t="shared" si="3"/>
        <v>8354</v>
      </c>
    </row>
    <row r="38" spans="1:15" x14ac:dyDescent="0.2">
      <c r="A38" s="31" t="s">
        <v>83</v>
      </c>
      <c r="B38" s="35">
        <f>B37-B29</f>
        <v>62316</v>
      </c>
      <c r="C38" s="35">
        <f t="shared" ref="C38:N38" si="4">C37-C29</f>
        <v>7454</v>
      </c>
      <c r="D38" s="35">
        <f t="shared" si="4"/>
        <v>7708</v>
      </c>
      <c r="E38" s="35">
        <f t="shared" si="4"/>
        <v>4249</v>
      </c>
      <c r="F38" s="35">
        <f t="shared" si="4"/>
        <v>5311</v>
      </c>
      <c r="G38" s="35">
        <f t="shared" si="4"/>
        <v>3749</v>
      </c>
      <c r="H38" s="35">
        <f t="shared" si="4"/>
        <v>3496</v>
      </c>
      <c r="I38" s="35">
        <f t="shared" si="4"/>
        <v>3783</v>
      </c>
      <c r="J38" s="35">
        <f t="shared" si="4"/>
        <v>2958</v>
      </c>
      <c r="K38" s="35">
        <f t="shared" si="4"/>
        <v>3656</v>
      </c>
      <c r="L38" s="35">
        <f t="shared" si="4"/>
        <v>4992</v>
      </c>
      <c r="M38" s="35">
        <f t="shared" si="4"/>
        <v>6643</v>
      </c>
      <c r="N38" s="35">
        <f t="shared" si="4"/>
        <v>8317</v>
      </c>
    </row>
    <row r="39" spans="1:15" x14ac:dyDescent="0.2">
      <c r="A39" s="31" t="s">
        <v>82</v>
      </c>
      <c r="B39" s="35">
        <f>B29</f>
        <v>421</v>
      </c>
      <c r="C39" s="35">
        <f t="shared" ref="C39:N39" si="5">C29</f>
        <v>64</v>
      </c>
      <c r="D39" s="35">
        <f t="shared" si="5"/>
        <v>53</v>
      </c>
      <c r="E39" s="35">
        <f t="shared" si="5"/>
        <v>52</v>
      </c>
      <c r="F39" s="35">
        <f t="shared" si="5"/>
        <v>46</v>
      </c>
      <c r="G39" s="35">
        <f t="shared" si="5"/>
        <v>38</v>
      </c>
      <c r="H39" s="35">
        <f t="shared" si="5"/>
        <v>30</v>
      </c>
      <c r="I39" s="35">
        <f t="shared" si="5"/>
        <v>30</v>
      </c>
      <c r="J39" s="35">
        <f t="shared" si="5"/>
        <v>14</v>
      </c>
      <c r="K39" s="35">
        <f t="shared" si="5"/>
        <v>13</v>
      </c>
      <c r="L39" s="35">
        <f t="shared" si="5"/>
        <v>18</v>
      </c>
      <c r="M39" s="35">
        <f t="shared" si="5"/>
        <v>26</v>
      </c>
      <c r="N39" s="35">
        <f t="shared" si="5"/>
        <v>37</v>
      </c>
    </row>
    <row r="40" spans="1:15" ht="38.25" x14ac:dyDescent="0.2">
      <c r="A40" s="32" t="s">
        <v>62</v>
      </c>
      <c r="B40" s="48">
        <f>C40+D40+E40+F40+G40+H40+I40+J40+K40+L40+M40+N40</f>
        <v>4760.72</v>
      </c>
      <c r="C40" s="49">
        <v>491.72</v>
      </c>
      <c r="D40" s="49">
        <v>663.82</v>
      </c>
      <c r="E40" s="49">
        <v>376.16</v>
      </c>
      <c r="F40" s="49">
        <v>403.6</v>
      </c>
      <c r="G40" s="49">
        <v>142.62</v>
      </c>
      <c r="H40" s="49">
        <v>391.44</v>
      </c>
      <c r="I40" s="49">
        <v>408.19</v>
      </c>
      <c r="J40" s="49">
        <v>355.36</v>
      </c>
      <c r="K40" s="49">
        <v>332.6</v>
      </c>
      <c r="L40" s="49">
        <v>335.51</v>
      </c>
      <c r="M40" s="49">
        <v>404.53</v>
      </c>
      <c r="N40" s="49">
        <v>455.17</v>
      </c>
    </row>
    <row r="41" spans="1:15" ht="51" x14ac:dyDescent="0.2">
      <c r="A41" s="32" t="s">
        <v>91</v>
      </c>
      <c r="B41" s="48">
        <f>C41+D41+E41+F41+G41+H41+I41+J41+K41+L41+M41+N41</f>
        <v>2760.2599999999993</v>
      </c>
      <c r="C41" s="49">
        <v>243.28</v>
      </c>
      <c r="D41" s="49">
        <v>328.43</v>
      </c>
      <c r="E41" s="49">
        <v>205.54</v>
      </c>
      <c r="F41" s="49">
        <v>170.7</v>
      </c>
      <c r="G41" s="49">
        <v>277.38</v>
      </c>
      <c r="H41" s="49">
        <v>178.08</v>
      </c>
      <c r="I41" s="49">
        <v>240.76</v>
      </c>
      <c r="J41" s="49">
        <v>204.08</v>
      </c>
      <c r="K41" s="49">
        <v>261.32</v>
      </c>
      <c r="L41" s="49">
        <v>197.89</v>
      </c>
      <c r="M41" s="49">
        <v>238.6</v>
      </c>
      <c r="N41" s="49">
        <v>214.2</v>
      </c>
    </row>
    <row r="42" spans="1:15" ht="25.5" x14ac:dyDescent="0.2">
      <c r="A42" s="33" t="s">
        <v>85</v>
      </c>
      <c r="B42" s="56">
        <f>B16+B37+B40+B41</f>
        <v>99259.3</v>
      </c>
      <c r="C42" s="56">
        <f t="shared" ref="C42:N42" si="6">C16+C37+C40+C41</f>
        <v>12389.9</v>
      </c>
      <c r="D42" s="56">
        <f t="shared" si="6"/>
        <v>12335.55</v>
      </c>
      <c r="E42" s="56">
        <f t="shared" si="6"/>
        <v>7579.5899999999992</v>
      </c>
      <c r="F42" s="56">
        <f t="shared" si="6"/>
        <v>8507.17</v>
      </c>
      <c r="G42" s="56">
        <f t="shared" si="6"/>
        <v>6493.3600000000006</v>
      </c>
      <c r="H42" s="56">
        <f t="shared" si="6"/>
        <v>5179.5199999999995</v>
      </c>
      <c r="I42" s="56">
        <f t="shared" si="6"/>
        <v>4904.95</v>
      </c>
      <c r="J42" s="56">
        <f t="shared" si="6"/>
        <v>3898.44</v>
      </c>
      <c r="K42" s="56">
        <f t="shared" si="6"/>
        <v>5545.92</v>
      </c>
      <c r="L42" s="56">
        <f t="shared" si="6"/>
        <v>8697.4</v>
      </c>
      <c r="M42" s="56">
        <f t="shared" si="6"/>
        <v>10857.130000000001</v>
      </c>
      <c r="N42" s="56">
        <f t="shared" si="6"/>
        <v>12870.37</v>
      </c>
    </row>
    <row r="43" spans="1:15" ht="13.5" customHeight="1" x14ac:dyDescent="0.2">
      <c r="A43" s="31" t="s">
        <v>83</v>
      </c>
      <c r="B43" s="57">
        <f>B42-B44</f>
        <v>98838.3</v>
      </c>
      <c r="C43" s="57">
        <f t="shared" ref="C43:N43" si="7">C42-C44</f>
        <v>12325.9</v>
      </c>
      <c r="D43" s="57">
        <f t="shared" si="7"/>
        <v>12282.55</v>
      </c>
      <c r="E43" s="57">
        <f t="shared" si="7"/>
        <v>7527.5899999999992</v>
      </c>
      <c r="F43" s="57">
        <f t="shared" si="7"/>
        <v>8461.17</v>
      </c>
      <c r="G43" s="57">
        <f t="shared" si="7"/>
        <v>6455.3600000000006</v>
      </c>
      <c r="H43" s="57">
        <f t="shared" si="7"/>
        <v>5149.5199999999995</v>
      </c>
      <c r="I43" s="57">
        <f t="shared" si="7"/>
        <v>4874.95</v>
      </c>
      <c r="J43" s="57">
        <f t="shared" si="7"/>
        <v>3884.44</v>
      </c>
      <c r="K43" s="57">
        <f t="shared" si="7"/>
        <v>5532.92</v>
      </c>
      <c r="L43" s="57">
        <f t="shared" si="7"/>
        <v>8679.4</v>
      </c>
      <c r="M43" s="57">
        <f t="shared" si="7"/>
        <v>10831.130000000001</v>
      </c>
      <c r="N43" s="57">
        <f t="shared" si="7"/>
        <v>12833.37</v>
      </c>
    </row>
    <row r="44" spans="1:15" x14ac:dyDescent="0.2">
      <c r="A44" s="31" t="s">
        <v>82</v>
      </c>
      <c r="B44" s="58">
        <f>B39</f>
        <v>421</v>
      </c>
      <c r="C44" s="58">
        <f t="shared" ref="C44:N44" si="8">C39</f>
        <v>64</v>
      </c>
      <c r="D44" s="58">
        <f t="shared" si="8"/>
        <v>53</v>
      </c>
      <c r="E44" s="58">
        <f t="shared" si="8"/>
        <v>52</v>
      </c>
      <c r="F44" s="58">
        <f t="shared" si="8"/>
        <v>46</v>
      </c>
      <c r="G44" s="58">
        <f t="shared" si="8"/>
        <v>38</v>
      </c>
      <c r="H44" s="58">
        <f t="shared" si="8"/>
        <v>30</v>
      </c>
      <c r="I44" s="58">
        <f t="shared" si="8"/>
        <v>30</v>
      </c>
      <c r="J44" s="58">
        <f t="shared" si="8"/>
        <v>14</v>
      </c>
      <c r="K44" s="58">
        <f t="shared" si="8"/>
        <v>13</v>
      </c>
      <c r="L44" s="58">
        <f t="shared" si="8"/>
        <v>18</v>
      </c>
      <c r="M44" s="58">
        <f t="shared" si="8"/>
        <v>26</v>
      </c>
      <c r="N44" s="58">
        <f t="shared" si="8"/>
        <v>37</v>
      </c>
      <c r="O44" s="54"/>
    </row>
    <row r="45" spans="1:15" ht="15.7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5" ht="15.75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5" ht="15.75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5" ht="18.75" x14ac:dyDescent="0.3">
      <c r="A48" s="28" t="s">
        <v>97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7"/>
    </row>
    <row r="49" spans="1:14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 x14ac:dyDescent="0.2">
      <c r="N54" s="1"/>
    </row>
    <row r="55" spans="1:14" ht="15" x14ac:dyDescent="0.2">
      <c r="N55" s="1"/>
    </row>
    <row r="56" spans="1:14" ht="15" x14ac:dyDescent="0.2">
      <c r="N56" s="1"/>
    </row>
    <row r="57" spans="1:14" ht="15" x14ac:dyDescent="0.2">
      <c r="N57" s="1"/>
    </row>
    <row r="58" spans="1:14" ht="15" x14ac:dyDescent="0.2">
      <c r="N58" s="1"/>
    </row>
    <row r="59" spans="1:14" ht="15" x14ac:dyDescent="0.2">
      <c r="N59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M20" sqref="M20"/>
    </sheetView>
  </sheetViews>
  <sheetFormatPr defaultRowHeight="12.75" x14ac:dyDescent="0.2"/>
  <cols>
    <col min="1" max="1" width="13" customWidth="1"/>
    <col min="2" max="2" width="9.7109375" customWidth="1"/>
    <col min="3" max="3" width="8.5703125" customWidth="1"/>
    <col min="4" max="5" width="8.42578125" customWidth="1"/>
    <col min="7" max="8" width="8.140625" customWidth="1"/>
    <col min="9" max="9" width="8.5703125" customWidth="1"/>
    <col min="10" max="10" width="8.42578125" customWidth="1"/>
    <col min="11" max="11" width="9.5703125" customWidth="1"/>
    <col min="12" max="12" width="9.28515625" customWidth="1"/>
    <col min="13" max="14" width="10.85546875" customWidth="1"/>
  </cols>
  <sheetData>
    <row r="1" spans="1:14" ht="18.75" x14ac:dyDescent="0.3">
      <c r="A1" s="3"/>
      <c r="B1" s="4"/>
      <c r="C1" s="4"/>
      <c r="D1" s="4"/>
      <c r="E1" s="4"/>
      <c r="F1" s="4"/>
      <c r="G1" s="4"/>
      <c r="H1" s="4"/>
      <c r="I1" s="4"/>
      <c r="J1" s="3" t="s">
        <v>47</v>
      </c>
      <c r="K1" s="4"/>
      <c r="L1" s="4"/>
      <c r="M1" s="4"/>
      <c r="N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3" t="s">
        <v>1</v>
      </c>
      <c r="J2" s="4"/>
      <c r="K2" s="4"/>
      <c r="L2" s="4"/>
      <c r="M2" s="4"/>
      <c r="N2" s="4"/>
    </row>
    <row r="3" spans="1:14" ht="18.75" x14ac:dyDescent="0.3">
      <c r="A3" s="4"/>
      <c r="B3" s="4"/>
      <c r="C3" s="4"/>
      <c r="D3" s="4"/>
      <c r="E3" s="4"/>
      <c r="F3" s="4"/>
      <c r="G3" s="4"/>
      <c r="H3" s="4"/>
      <c r="I3" s="3" t="s">
        <v>2</v>
      </c>
      <c r="J3" s="3"/>
      <c r="K3" s="3"/>
      <c r="L3" s="3"/>
      <c r="M3" s="4"/>
      <c r="N3" s="4"/>
    </row>
    <row r="4" spans="1:14" ht="18.75" x14ac:dyDescent="0.3">
      <c r="A4" s="4"/>
      <c r="B4" s="4"/>
      <c r="C4" s="4"/>
      <c r="D4" s="4"/>
      <c r="E4" s="4"/>
      <c r="F4" s="4"/>
      <c r="G4" s="4"/>
      <c r="H4" s="4"/>
      <c r="I4" s="3" t="s">
        <v>88</v>
      </c>
      <c r="J4" s="3"/>
      <c r="K4" s="3"/>
      <c r="L4" s="3"/>
      <c r="M4" s="4"/>
      <c r="N4" s="4"/>
    </row>
    <row r="5" spans="1:14" ht="15.75" x14ac:dyDescent="0.25">
      <c r="A5" s="4"/>
      <c r="B5" s="6"/>
      <c r="C5" s="6"/>
      <c r="D5" s="6"/>
      <c r="E5" s="6" t="s">
        <v>71</v>
      </c>
      <c r="F5" s="6"/>
      <c r="G5" s="6"/>
      <c r="H5" s="6"/>
      <c r="I5" s="6"/>
      <c r="J5" s="6"/>
      <c r="K5" s="4"/>
      <c r="L5" s="4"/>
      <c r="M5" s="4"/>
      <c r="N5" s="4"/>
    </row>
    <row r="6" spans="1:14" ht="15.75" x14ac:dyDescent="0.25">
      <c r="A6" s="7"/>
      <c r="B6" s="6" t="s">
        <v>73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4"/>
    </row>
    <row r="7" spans="1:14" ht="15.75" x14ac:dyDescent="0.25">
      <c r="A7" s="7"/>
      <c r="B7" s="6" t="s">
        <v>93</v>
      </c>
      <c r="C7" s="6"/>
      <c r="D7" s="6"/>
      <c r="E7" s="6"/>
      <c r="F7" s="6"/>
      <c r="G7" s="6"/>
      <c r="H7" s="6"/>
      <c r="I7" s="6"/>
      <c r="J7" s="6"/>
      <c r="K7" s="7"/>
      <c r="L7" s="7"/>
      <c r="M7" s="7"/>
      <c r="N7" s="4"/>
    </row>
    <row r="8" spans="1:14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45</v>
      </c>
      <c r="M8" s="7"/>
      <c r="N8" s="4"/>
    </row>
    <row r="9" spans="1:14" ht="47.25" x14ac:dyDescent="0.2">
      <c r="A9" s="37" t="s">
        <v>4</v>
      </c>
      <c r="B9" s="37" t="s">
        <v>92</v>
      </c>
      <c r="C9" s="37" t="s">
        <v>51</v>
      </c>
      <c r="D9" s="37" t="s">
        <v>52</v>
      </c>
      <c r="E9" s="37" t="s">
        <v>8</v>
      </c>
      <c r="F9" s="37" t="s">
        <v>9</v>
      </c>
      <c r="G9" s="37" t="s">
        <v>10</v>
      </c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46</v>
      </c>
    </row>
    <row r="10" spans="1:14" ht="31.5" x14ac:dyDescent="0.25">
      <c r="A10" s="46" t="s">
        <v>81</v>
      </c>
      <c r="B10" s="19">
        <f>C10+D10+E10+F10+G10+H10+I10+J10+K10+L10+M10+N10</f>
        <v>3.0412999999999997</v>
      </c>
      <c r="C10" s="20">
        <f>C11+C12</f>
        <v>0.51400000000000001</v>
      </c>
      <c r="D10" s="20">
        <f t="shared" ref="D10:N10" si="0">D11+D12</f>
        <v>0.41</v>
      </c>
      <c r="E10" s="20">
        <f t="shared" si="0"/>
        <v>0.31829999999999997</v>
      </c>
      <c r="F10" s="20">
        <f t="shared" si="0"/>
        <v>0.10969999999999999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3.2000000000000001E-2</v>
      </c>
      <c r="M10" s="20">
        <f t="shared" si="0"/>
        <v>0.2228</v>
      </c>
      <c r="N10" s="20">
        <f t="shared" si="0"/>
        <v>1.4345000000000001</v>
      </c>
    </row>
    <row r="11" spans="1:14" ht="31.5" x14ac:dyDescent="0.25">
      <c r="A11" s="46" t="s">
        <v>83</v>
      </c>
      <c r="B11" s="19">
        <f>C11+D11+E11+F11+G11+H11+I11+J11+K11+L11+M11+N11</f>
        <v>2.7153</v>
      </c>
      <c r="C11" s="20">
        <v>0.41570000000000001</v>
      </c>
      <c r="D11" s="20">
        <v>0.38779999999999998</v>
      </c>
      <c r="E11" s="20">
        <v>0.3</v>
      </c>
      <c r="F11" s="20">
        <v>1.9699999999999999E-2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0.03</v>
      </c>
      <c r="M11" s="20">
        <v>0.21</v>
      </c>
      <c r="N11" s="20">
        <v>1.3521000000000001</v>
      </c>
    </row>
    <row r="12" spans="1:14" ht="19.5" customHeight="1" x14ac:dyDescent="0.25">
      <c r="A12" s="46" t="s">
        <v>82</v>
      </c>
      <c r="B12" s="19">
        <f>C12+D12+E12+F12+G12+H12+I12+J12+K12+L12+M12+N12</f>
        <v>0.32600000000000001</v>
      </c>
      <c r="C12" s="20">
        <v>9.8299999999999998E-2</v>
      </c>
      <c r="D12" s="20">
        <v>2.2200000000000001E-2</v>
      </c>
      <c r="E12" s="20">
        <v>1.83E-2</v>
      </c>
      <c r="F12" s="20">
        <v>0.09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2E-3</v>
      </c>
      <c r="M12" s="20">
        <v>1.2800000000000001E-2</v>
      </c>
      <c r="N12" s="20">
        <v>8.2400000000000001E-2</v>
      </c>
    </row>
    <row r="13" spans="1:14" ht="31.5" x14ac:dyDescent="0.25">
      <c r="A13" s="16" t="s">
        <v>85</v>
      </c>
      <c r="B13" s="19">
        <f>B10</f>
        <v>3.0412999999999997</v>
      </c>
      <c r="C13" s="19">
        <f>C10</f>
        <v>0.51400000000000001</v>
      </c>
      <c r="D13" s="19">
        <f t="shared" ref="D13:N13" si="1">D10</f>
        <v>0.41</v>
      </c>
      <c r="E13" s="19">
        <f t="shared" si="1"/>
        <v>0.31829999999999997</v>
      </c>
      <c r="F13" s="19">
        <f t="shared" si="1"/>
        <v>0.10969999999999999</v>
      </c>
      <c r="G13" s="19">
        <f t="shared" si="1"/>
        <v>0</v>
      </c>
      <c r="H13" s="19">
        <f t="shared" si="1"/>
        <v>0</v>
      </c>
      <c r="I13" s="19">
        <f t="shared" si="1"/>
        <v>0</v>
      </c>
      <c r="J13" s="19">
        <f t="shared" si="1"/>
        <v>0</v>
      </c>
      <c r="K13" s="19">
        <f t="shared" si="1"/>
        <v>0</v>
      </c>
      <c r="L13" s="19">
        <f t="shared" si="1"/>
        <v>3.2000000000000001E-2</v>
      </c>
      <c r="M13" s="19">
        <f t="shared" si="1"/>
        <v>0.2228</v>
      </c>
      <c r="N13" s="19">
        <f t="shared" si="1"/>
        <v>1.4345000000000001</v>
      </c>
    </row>
    <row r="14" spans="1:14" ht="33.75" customHeight="1" x14ac:dyDescent="0.25">
      <c r="A14" s="46" t="s">
        <v>83</v>
      </c>
      <c r="B14" s="19">
        <f>C14+D14+E14+F14+G14+H14+I14+J14+K14+L14+M14+N14</f>
        <v>2.7153</v>
      </c>
      <c r="C14" s="20">
        <v>0.41570000000000001</v>
      </c>
      <c r="D14" s="20">
        <v>0.38779999999999998</v>
      </c>
      <c r="E14" s="20">
        <v>0.3</v>
      </c>
      <c r="F14" s="20">
        <v>1.9699999999999999E-2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0.03</v>
      </c>
      <c r="M14" s="20">
        <v>0.21</v>
      </c>
      <c r="N14" s="20">
        <v>1.3521000000000001</v>
      </c>
    </row>
    <row r="15" spans="1:14" ht="21.75" customHeight="1" x14ac:dyDescent="0.25">
      <c r="A15" s="46" t="s">
        <v>82</v>
      </c>
      <c r="B15" s="19">
        <f>C15+D15+E15+F15+G15+H15+I15+J15+K15+L15+M15+N15</f>
        <v>0.32600000000000001</v>
      </c>
      <c r="C15" s="20">
        <v>9.8299999999999998E-2</v>
      </c>
      <c r="D15" s="20">
        <v>2.2200000000000001E-2</v>
      </c>
      <c r="E15" s="20">
        <v>1.83E-2</v>
      </c>
      <c r="F15" s="20">
        <v>0.09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2E-3</v>
      </c>
      <c r="M15" s="20">
        <v>1.2800000000000001E-2</v>
      </c>
      <c r="N15" s="20">
        <v>8.2400000000000001E-2</v>
      </c>
    </row>
    <row r="16" spans="1:14" ht="15.75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5.75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5.7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5.7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x14ac:dyDescent="0.3">
      <c r="A20" s="28" t="s">
        <v>96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7"/>
    </row>
    <row r="21" spans="1:14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x14ac:dyDescent="0.2">
      <c r="N26" s="1"/>
    </row>
    <row r="27" spans="1:14" ht="15" x14ac:dyDescent="0.2">
      <c r="N27" s="1"/>
    </row>
    <row r="28" spans="1:14" ht="15" x14ac:dyDescent="0.2">
      <c r="N28" s="1"/>
    </row>
    <row r="29" spans="1:14" ht="15" x14ac:dyDescent="0.2">
      <c r="N29" s="1"/>
    </row>
    <row r="30" spans="1:14" ht="15" x14ac:dyDescent="0.2">
      <c r="N30" s="1"/>
    </row>
    <row r="31" spans="1:14" ht="15" x14ac:dyDescent="0.2">
      <c r="N31" s="1"/>
    </row>
  </sheetData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75" workbookViewId="0">
      <selection activeCell="O18" sqref="O18"/>
    </sheetView>
  </sheetViews>
  <sheetFormatPr defaultRowHeight="12.75" x14ac:dyDescent="0.2"/>
  <cols>
    <col min="1" max="1" width="9.7109375" customWidth="1"/>
    <col min="2" max="2" width="14" customWidth="1"/>
    <col min="3" max="3" width="9.7109375" customWidth="1"/>
    <col min="4" max="4" width="7.42578125" customWidth="1"/>
    <col min="5" max="5" width="8.28515625" customWidth="1"/>
    <col min="6" max="6" width="8" customWidth="1"/>
    <col min="7" max="7" width="7.7109375" customWidth="1"/>
    <col min="8" max="8" width="7.5703125" customWidth="1"/>
    <col min="9" max="9" width="7.42578125" customWidth="1"/>
    <col min="10" max="10" width="8.5703125" customWidth="1"/>
    <col min="11" max="11" width="8.42578125" customWidth="1"/>
    <col min="12" max="12" width="6.85546875" customWidth="1"/>
    <col min="13" max="13" width="9.42578125" customWidth="1"/>
    <col min="14" max="14" width="8.140625" customWidth="1"/>
    <col min="15" max="15" width="10" customWidth="1"/>
  </cols>
  <sheetData>
    <row r="1" spans="1:15" ht="18.75" x14ac:dyDescent="0.3">
      <c r="A1" s="3"/>
      <c r="B1" s="3"/>
      <c r="C1" s="4"/>
      <c r="D1" s="4"/>
      <c r="E1" s="4"/>
      <c r="F1" s="4"/>
      <c r="G1" s="4"/>
      <c r="H1" s="4"/>
      <c r="I1" s="4"/>
      <c r="J1" s="4"/>
      <c r="K1" s="3" t="s">
        <v>49</v>
      </c>
      <c r="L1" s="4"/>
      <c r="M1" s="4"/>
      <c r="N1" s="4"/>
      <c r="O1" s="4"/>
    </row>
    <row r="2" spans="1:15" ht="18.75" x14ac:dyDescent="0.3">
      <c r="A2" s="4"/>
      <c r="B2" s="4"/>
      <c r="C2" s="4"/>
      <c r="D2" s="4"/>
      <c r="E2" s="4"/>
      <c r="F2" s="4"/>
      <c r="G2" s="4"/>
      <c r="H2" s="4"/>
      <c r="I2" s="4"/>
      <c r="J2" s="3" t="s">
        <v>1</v>
      </c>
      <c r="K2" s="4"/>
      <c r="L2" s="4"/>
      <c r="M2" s="4"/>
      <c r="N2" s="4"/>
      <c r="O2" s="4"/>
    </row>
    <row r="3" spans="1:15" ht="18.75" x14ac:dyDescent="0.3">
      <c r="A3" s="4"/>
      <c r="B3" s="4"/>
      <c r="C3" s="4"/>
      <c r="D3" s="4"/>
      <c r="E3" s="4"/>
      <c r="F3" s="4"/>
      <c r="G3" s="4"/>
      <c r="H3" s="4"/>
      <c r="I3" s="4"/>
      <c r="J3" s="3" t="s">
        <v>2</v>
      </c>
      <c r="K3" s="3"/>
      <c r="L3" s="3"/>
      <c r="M3" s="3"/>
      <c r="N3" s="4"/>
      <c r="O3" s="4"/>
    </row>
    <row r="4" spans="1:15" ht="18.75" x14ac:dyDescent="0.3">
      <c r="A4" s="4"/>
      <c r="B4" s="4"/>
      <c r="C4" s="4"/>
      <c r="D4" s="4"/>
      <c r="E4" s="4"/>
      <c r="F4" s="4"/>
      <c r="G4" s="4"/>
      <c r="H4" s="4"/>
      <c r="I4" s="4"/>
      <c r="J4" s="3" t="s">
        <v>89</v>
      </c>
      <c r="K4" s="3"/>
      <c r="L4" s="3"/>
      <c r="M4" s="3"/>
      <c r="N4" s="4"/>
      <c r="O4" s="4"/>
    </row>
    <row r="5" spans="1:15" ht="15.75" x14ac:dyDescent="0.25">
      <c r="A5" s="4"/>
      <c r="B5" s="4"/>
      <c r="C5" s="6"/>
      <c r="D5" s="6"/>
      <c r="E5" s="6"/>
      <c r="F5" s="6" t="s">
        <v>71</v>
      </c>
      <c r="G5" s="6"/>
      <c r="H5" s="6"/>
      <c r="I5" s="6"/>
      <c r="J5" s="5"/>
      <c r="K5" s="5"/>
      <c r="L5" s="4"/>
      <c r="M5" s="4"/>
      <c r="N5" s="4"/>
      <c r="O5" s="4"/>
    </row>
    <row r="6" spans="1:15" ht="15.75" x14ac:dyDescent="0.25">
      <c r="A6" s="7"/>
      <c r="B6" s="7"/>
      <c r="C6" s="6" t="s">
        <v>74</v>
      </c>
      <c r="D6" s="6"/>
      <c r="E6" s="6"/>
      <c r="F6" s="6"/>
      <c r="G6" s="6"/>
      <c r="H6" s="6"/>
      <c r="I6" s="6"/>
      <c r="J6" s="6"/>
      <c r="K6" s="6"/>
      <c r="L6" s="7"/>
      <c r="M6" s="7"/>
      <c r="N6" s="7"/>
      <c r="O6" s="4"/>
    </row>
    <row r="7" spans="1:15" ht="15.75" x14ac:dyDescent="0.25">
      <c r="A7" s="7"/>
      <c r="B7" s="7"/>
      <c r="C7" s="6" t="s">
        <v>98</v>
      </c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4"/>
    </row>
    <row r="8" spans="1:15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5" ht="47.25" x14ac:dyDescent="0.2">
      <c r="A9" s="37" t="s">
        <v>4</v>
      </c>
      <c r="B9" s="37" t="s">
        <v>75</v>
      </c>
      <c r="C9" s="37" t="s">
        <v>92</v>
      </c>
      <c r="D9" s="37" t="s">
        <v>6</v>
      </c>
      <c r="E9" s="37" t="s">
        <v>7</v>
      </c>
      <c r="F9" s="37" t="s">
        <v>8</v>
      </c>
      <c r="G9" s="37" t="s">
        <v>9</v>
      </c>
      <c r="H9" s="37" t="s">
        <v>10</v>
      </c>
      <c r="I9" s="37" t="s">
        <v>11</v>
      </c>
      <c r="J9" s="37" t="s">
        <v>12</v>
      </c>
      <c r="K9" s="37" t="s">
        <v>13</v>
      </c>
      <c r="L9" s="37" t="s">
        <v>14</v>
      </c>
      <c r="M9" s="37" t="s">
        <v>15</v>
      </c>
      <c r="N9" s="37" t="s">
        <v>16</v>
      </c>
      <c r="O9" s="37" t="s">
        <v>46</v>
      </c>
    </row>
    <row r="10" spans="1:15" ht="15.75" x14ac:dyDescent="0.2">
      <c r="A10" s="45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5" ht="25.5" customHeight="1" x14ac:dyDescent="0.25">
      <c r="A11" s="67" t="s">
        <v>41</v>
      </c>
      <c r="B11" s="21" t="s">
        <v>76</v>
      </c>
      <c r="C11" s="15">
        <f>D11+E11+F11+G11+H11+I11+J11+K11+L11+M11+N11+O11</f>
        <v>6.8000000000000007</v>
      </c>
      <c r="D11" s="14">
        <v>1.6</v>
      </c>
      <c r="E11" s="14">
        <v>1.3</v>
      </c>
      <c r="F11" s="14">
        <v>0.9</v>
      </c>
      <c r="G11" s="14">
        <v>0.3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0.5</v>
      </c>
      <c r="N11" s="14">
        <v>0.8</v>
      </c>
      <c r="O11" s="14">
        <v>1.4</v>
      </c>
    </row>
    <row r="12" spans="1:15" ht="25.5" customHeight="1" x14ac:dyDescent="0.25">
      <c r="A12" s="68"/>
      <c r="B12" s="21" t="s">
        <v>77</v>
      </c>
      <c r="C12" s="15">
        <f>D12+E12+F12+G12+H12+I12+J12+K12+L12+M12+N12+O12</f>
        <v>4.5</v>
      </c>
      <c r="D12" s="14">
        <v>1</v>
      </c>
      <c r="E12" s="14">
        <v>1</v>
      </c>
      <c r="F12" s="14">
        <v>0.8</v>
      </c>
      <c r="G12" s="14">
        <v>0.1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0.1</v>
      </c>
      <c r="N12" s="14">
        <v>0.6</v>
      </c>
      <c r="O12" s="14">
        <v>0.9</v>
      </c>
    </row>
    <row r="13" spans="1:15" ht="18" customHeight="1" x14ac:dyDescent="0.25">
      <c r="A13" s="39"/>
      <c r="B13" s="39"/>
      <c r="C13" s="1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8.75" customHeight="1" x14ac:dyDescent="0.25">
      <c r="A14" s="39"/>
      <c r="B14" s="39"/>
      <c r="C14" s="1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5.7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18.75" x14ac:dyDescent="0.3">
      <c r="A17" s="28" t="s">
        <v>97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7"/>
      <c r="O17" s="7"/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7"/>
    </row>
    <row r="24" spans="1:15" ht="15" x14ac:dyDescent="0.2">
      <c r="O24" s="1"/>
    </row>
    <row r="25" spans="1:15" ht="15" x14ac:dyDescent="0.2">
      <c r="O25" s="1"/>
    </row>
    <row r="26" spans="1:15" ht="15" x14ac:dyDescent="0.2">
      <c r="O26" s="1"/>
    </row>
    <row r="27" spans="1:15" ht="15" x14ac:dyDescent="0.2">
      <c r="O27" s="1"/>
    </row>
    <row r="28" spans="1:15" ht="15" x14ac:dyDescent="0.2">
      <c r="O28" s="1"/>
    </row>
  </sheetData>
  <mergeCells count="1">
    <mergeCell ref="A11:A12"/>
  </mergeCells>
  <pageMargins left="0.78740157480314965" right="0.78740157480314965" top="1.181102362204724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2271 (уточн)</vt:lpstr>
      <vt:lpstr>2272 (уточн)</vt:lpstr>
      <vt:lpstr>2273 (уточн)</vt:lpstr>
      <vt:lpstr>2274 (уточн)</vt:lpstr>
      <vt:lpstr>2275 (уточн)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Шуліпа Ольга Василівна</cp:lastModifiedBy>
  <cp:lastPrinted>2019-12-03T08:40:09Z</cp:lastPrinted>
  <dcterms:created xsi:type="dcterms:W3CDTF">1996-10-08T23:32:33Z</dcterms:created>
  <dcterms:modified xsi:type="dcterms:W3CDTF">2020-01-08T06:27:42Z</dcterms:modified>
</cp:coreProperties>
</file>