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040" windowHeight="1185" tabRatio="959"/>
  </bookViews>
  <sheets>
    <sheet name="1. фінплан - зведені показники" sheetId="14" r:id="rId1"/>
    <sheet name="1.1. Фін результат_табл. 1" sheetId="2" r:id="rId2"/>
    <sheet name="2._табл 2" sheetId="19" r:id="rId3"/>
    <sheet name="3. Рух грошових коштів" sheetId="18" r:id="rId4"/>
    <sheet name="4. Кап. інвестиції" sheetId="3" r:id="rId5"/>
    <sheet name=" 5. Коефіцієнти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Коефіцієнти'!$6:$6</definedName>
    <definedName name="_xlnm.Print_Titles" localSheetId="0">'1. фінплан - зведені показники'!$50:$50</definedName>
    <definedName name="_xlnm.Print_Titles" localSheetId="1">'1.1. Фін результат_табл. 1'!$6:$6</definedName>
    <definedName name="_xlnm.Print_Titles" localSheetId="2">'2._табл 2'!$6:$6</definedName>
    <definedName name="_xlnm.Print_Titles" localSheetId="3">'3. Рух грошових коштів'!$6:$6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Коефіцієнти'!$A$1:$I$27</definedName>
    <definedName name="_xlnm.Print_Area" localSheetId="0">'1. фінплан - зведені показники'!$A$1:$F$103</definedName>
    <definedName name="_xlnm.Print_Area" localSheetId="1">'1.1. Фін результат_табл. 1'!$A$1:$N$98</definedName>
    <definedName name="_xlnm.Print_Area" localSheetId="2">'2._табл 2'!$A$1:$K$42</definedName>
    <definedName name="_xlnm.Print_Area" localSheetId="3">'3. Рух грошових коштів'!$A$1:$K$72</definedName>
    <definedName name="_xlnm.Print_Area" localSheetId="4">'4. Кап. інвестиції'!$A$1:$K$20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 refMode="R1C1"/>
</workbook>
</file>

<file path=xl/calcChain.xml><?xml version="1.0" encoding="utf-8"?>
<calcChain xmlns="http://schemas.openxmlformats.org/spreadsheetml/2006/main">
  <c r="E94" i="14" l="1"/>
  <c r="E97" i="14"/>
  <c r="E98" i="14"/>
  <c r="E87" i="14"/>
  <c r="E86" i="14"/>
  <c r="E80" i="14"/>
  <c r="E81" i="14"/>
  <c r="E71" i="14"/>
  <c r="E73" i="14"/>
  <c r="E74" i="14"/>
  <c r="E70" i="14"/>
  <c r="E66" i="14"/>
  <c r="E67" i="14"/>
  <c r="E55" i="14"/>
  <c r="E58" i="14"/>
  <c r="E60" i="14"/>
  <c r="E63" i="14"/>
  <c r="E64" i="14"/>
  <c r="E65" i="14"/>
  <c r="E52" i="14"/>
  <c r="E8" i="18"/>
  <c r="H21" i="19"/>
  <c r="D96" i="2" l="1"/>
  <c r="E96" i="2"/>
  <c r="F96" i="2"/>
  <c r="C96" i="2"/>
  <c r="E72" i="2"/>
  <c r="E31" i="2"/>
  <c r="G10" i="2"/>
  <c r="E7" i="2"/>
  <c r="E19" i="2" l="1"/>
  <c r="E20" i="2"/>
  <c r="I64" i="18"/>
  <c r="I66" i="18"/>
  <c r="I67" i="18"/>
  <c r="H64" i="18"/>
  <c r="H66" i="18"/>
  <c r="G64" i="18"/>
  <c r="G66" i="18"/>
  <c r="J62" i="18"/>
  <c r="I62" i="18"/>
  <c r="H62" i="18"/>
  <c r="G62" i="18"/>
  <c r="J51" i="18"/>
  <c r="I51" i="18"/>
  <c r="H51" i="18"/>
  <c r="G51" i="18"/>
  <c r="I39" i="18"/>
  <c r="H39" i="18"/>
  <c r="G39" i="18"/>
  <c r="I36" i="18"/>
  <c r="H36" i="18"/>
  <c r="G36" i="18"/>
  <c r="H31" i="18"/>
  <c r="G31" i="18"/>
  <c r="I15" i="18"/>
  <c r="I16" i="18"/>
  <c r="I18" i="18"/>
  <c r="H16" i="18"/>
  <c r="H18" i="18"/>
  <c r="H19" i="18"/>
  <c r="G15" i="18"/>
  <c r="G16" i="18"/>
  <c r="G18" i="18"/>
  <c r="G19" i="18"/>
  <c r="I14" i="18"/>
  <c r="I10" i="18"/>
  <c r="H10" i="18"/>
  <c r="G10" i="18"/>
  <c r="I8" i="18"/>
  <c r="H8" i="18"/>
  <c r="E62" i="18"/>
  <c r="E51" i="18"/>
  <c r="E39" i="18"/>
  <c r="E15" i="18"/>
  <c r="E16" i="18"/>
  <c r="E18" i="18"/>
  <c r="J13" i="3"/>
  <c r="I13" i="3"/>
  <c r="H13" i="3"/>
  <c r="G13" i="3"/>
  <c r="J7" i="3"/>
  <c r="I7" i="3"/>
  <c r="H7" i="3"/>
  <c r="G7" i="3"/>
  <c r="J36" i="19"/>
  <c r="J37" i="19"/>
  <c r="I35" i="19"/>
  <c r="I36" i="19"/>
  <c r="I37" i="19"/>
  <c r="H35" i="19"/>
  <c r="H37" i="19"/>
  <c r="G36" i="19"/>
  <c r="G37" i="19"/>
  <c r="I31" i="19"/>
  <c r="H31" i="19"/>
  <c r="H27" i="19"/>
  <c r="I24" i="19"/>
  <c r="I25" i="19"/>
  <c r="H24" i="19"/>
  <c r="G24" i="19"/>
  <c r="J21" i="19"/>
  <c r="G21" i="19"/>
  <c r="I17" i="19"/>
  <c r="H17" i="19"/>
  <c r="G17" i="19"/>
  <c r="J9" i="19"/>
  <c r="I9" i="19"/>
  <c r="I14" i="19"/>
  <c r="H9" i="19"/>
  <c r="H14" i="19"/>
  <c r="G9" i="19"/>
  <c r="G14" i="19"/>
  <c r="E37" i="19"/>
  <c r="E36" i="19"/>
  <c r="E35" i="19"/>
  <c r="E31" i="19"/>
  <c r="E27" i="19"/>
  <c r="E24" i="19"/>
  <c r="E21" i="19"/>
  <c r="E17" i="19"/>
  <c r="E9" i="19"/>
  <c r="J95" i="2"/>
  <c r="J96" i="2" s="1"/>
  <c r="I94" i="2"/>
  <c r="I95" i="2"/>
  <c r="J90" i="2"/>
  <c r="J91" i="2"/>
  <c r="J93" i="2"/>
  <c r="I90" i="2"/>
  <c r="I91" i="2"/>
  <c r="I92" i="2"/>
  <c r="I93" i="2"/>
  <c r="I89" i="2"/>
  <c r="H94" i="2"/>
  <c r="H95" i="2"/>
  <c r="H90" i="2"/>
  <c r="H92" i="2"/>
  <c r="H89" i="2"/>
  <c r="G95" i="2"/>
  <c r="G91" i="2"/>
  <c r="G93" i="2"/>
  <c r="G94" i="2"/>
  <c r="G89" i="2"/>
  <c r="G96" i="2" s="1"/>
  <c r="H87" i="2"/>
  <c r="G87" i="2"/>
  <c r="I83" i="2"/>
  <c r="H83" i="2"/>
  <c r="G83" i="2"/>
  <c r="J80" i="2"/>
  <c r="I79" i="2"/>
  <c r="H79" i="2"/>
  <c r="H80" i="2"/>
  <c r="G79" i="2"/>
  <c r="G80" i="2"/>
  <c r="I76" i="2"/>
  <c r="H76" i="2"/>
  <c r="G76" i="2"/>
  <c r="J69" i="2"/>
  <c r="H69" i="2"/>
  <c r="G69" i="2"/>
  <c r="J58" i="2"/>
  <c r="H58" i="2"/>
  <c r="G58" i="2"/>
  <c r="J53" i="2"/>
  <c r="I52" i="2"/>
  <c r="H52" i="2"/>
  <c r="H53" i="2"/>
  <c r="G52" i="2"/>
  <c r="G53" i="2"/>
  <c r="I49" i="2"/>
  <c r="I50" i="2"/>
  <c r="H49" i="2"/>
  <c r="H50" i="2"/>
  <c r="G48" i="2"/>
  <c r="G49" i="2"/>
  <c r="G50" i="2"/>
  <c r="I46" i="2"/>
  <c r="H46" i="2"/>
  <c r="J43" i="2"/>
  <c r="I44" i="2"/>
  <c r="I45" i="2"/>
  <c r="H43" i="2"/>
  <c r="H44" i="2"/>
  <c r="H45" i="2"/>
  <c r="G43" i="2"/>
  <c r="G45" i="2"/>
  <c r="J42" i="2"/>
  <c r="H42" i="2"/>
  <c r="G42" i="2"/>
  <c r="J37" i="2"/>
  <c r="I37" i="2"/>
  <c r="H37" i="2"/>
  <c r="G37" i="2"/>
  <c r="J32" i="2"/>
  <c r="I30" i="2"/>
  <c r="I31" i="2"/>
  <c r="I32" i="2"/>
  <c r="H30" i="2"/>
  <c r="H29" i="2"/>
  <c r="G29" i="2"/>
  <c r="I20" i="2"/>
  <c r="I22" i="2"/>
  <c r="I19" i="2"/>
  <c r="H20" i="2"/>
  <c r="H22" i="2"/>
  <c r="G20" i="2"/>
  <c r="G22" i="2"/>
  <c r="J9" i="2"/>
  <c r="I9" i="2"/>
  <c r="I10" i="2"/>
  <c r="I7" i="2"/>
  <c r="E90" i="2"/>
  <c r="E91" i="2"/>
  <c r="E92" i="2"/>
  <c r="E93" i="2"/>
  <c r="E89" i="2"/>
  <c r="E82" i="2"/>
  <c r="E79" i="2"/>
  <c r="E71" i="2"/>
  <c r="E69" i="2"/>
  <c r="E68" i="2"/>
  <c r="E59" i="2"/>
  <c r="E52" i="2"/>
  <c r="E49" i="2"/>
  <c r="E48" i="2"/>
  <c r="E44" i="2"/>
  <c r="E43" i="2"/>
  <c r="E42" i="2"/>
  <c r="E37" i="2"/>
  <c r="G9" i="2"/>
  <c r="H9" i="2" s="1"/>
  <c r="H10" i="2"/>
  <c r="H7" i="2"/>
  <c r="E30" i="2"/>
  <c r="E29" i="2"/>
  <c r="B88" i="14"/>
  <c r="B87" i="14"/>
  <c r="B86" i="14"/>
  <c r="B84" i="14"/>
  <c r="B82" i="14"/>
  <c r="B81" i="14"/>
  <c r="B80" i="14"/>
  <c r="B79" i="14"/>
  <c r="B78" i="14"/>
  <c r="B77" i="14"/>
  <c r="B75" i="14"/>
  <c r="B74" i="14"/>
  <c r="B73" i="14"/>
  <c r="B71" i="14"/>
  <c r="B70" i="14"/>
  <c r="B68" i="14"/>
  <c r="B67" i="14"/>
  <c r="B66" i="14"/>
  <c r="B65" i="14"/>
  <c r="B64" i="14"/>
  <c r="B63" i="14"/>
  <c r="B62" i="14"/>
  <c r="B61" i="14"/>
  <c r="B60" i="14"/>
  <c r="B59" i="14"/>
  <c r="B57" i="14"/>
  <c r="B56" i="14"/>
  <c r="B55" i="14"/>
  <c r="B54" i="14"/>
  <c r="B53" i="14"/>
</calcChain>
</file>

<file path=xl/sharedStrings.xml><?xml version="1.0" encoding="utf-8"?>
<sst xmlns="http://schemas.openxmlformats.org/spreadsheetml/2006/main" count="449" uniqueCount="335">
  <si>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</si>
  <si>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</si>
  <si>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</si>
  <si>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</si>
  <si>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</si>
  <si>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</si>
  <si>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</si>
  <si>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</si>
  <si>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</si>
  <si>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</si>
  <si>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</si>
  <si>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</si>
  <si>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</si>
  <si>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</si>
  <si>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</si>
  <si>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</si>
  <si>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</si>
  <si>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</si>
  <si>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</si>
  <si>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Плановий рік (усього)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</si>
  <si>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</si>
  <si>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</si>
  <si>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</si>
  <si>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</si>
  <si>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</si>
  <si>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</si>
  <si>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</si>
  <si>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</si>
  <si>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</si>
  <si>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</si>
  <si>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</si>
  <si>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</si>
  <si>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</si>
  <si>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</si>
  <si>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</si>
  <si>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</si>
  <si>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</si>
  <si>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</si>
  <si>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</si>
  <si>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</si>
  <si>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</si>
  <si>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</si>
  <si>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</si>
  <si>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</si>
  <si>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</si>
  <si>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</si>
  <si>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</si>
  <si>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</si>
  <si>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</si>
  <si>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</si>
  <si>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</si>
  <si>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</si>
  <si>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</si>
  <si>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</si>
  <si>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</si>
  <si>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</si>
  <si>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</si>
  <si>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</si>
  <si>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</si>
  <si>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</si>
  <si>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</si>
  <si>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</si>
  <si>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</si>
  <si>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</si>
  <si>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</si>
  <si>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</si>
  <si>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</si>
  <si>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</si>
  <si>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</si>
  <si>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ІV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</si>
  <si>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</si>
  <si>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</si>
  <si>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</si>
  <si>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</si>
  <si>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</si>
  <si>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</si>
  <si>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</si>
  <si>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</si>
  <si>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</si>
  <si>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</si>
  <si>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</si>
  <si>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</si>
  <si>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</si>
  <si>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</si>
  <si>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</si>
  <si>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</si>
  <si>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</si>
  <si>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</si>
  <si>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</si>
  <si>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</si>
  <si>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</si>
  <si>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</si>
  <si>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</si>
  <si>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</si>
  <si>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</si>
  <si>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</si>
  <si>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</si>
  <si>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</si>
  <si>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</si>
  <si>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</si>
  <si>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</si>
  <si>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</si>
  <si>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</si>
  <si>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</si>
  <si>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</si>
  <si>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</si>
  <si>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</si>
  <si>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</si>
  <si>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</si>
  <si>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</si>
  <si>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</si>
  <si>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</si>
  <si>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</si>
  <si>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</si>
  <si>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</si>
  <si>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</si>
  <si>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</si>
  <si>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у тому числі за основними видами діяльності за КВЕД</t>
  </si>
  <si>
    <t>Плановий 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</si>
  <si>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</si>
  <si>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</si>
  <si>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</si>
  <si>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</si>
  <si>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</si>
  <si>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</si>
  <si>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</si>
  <si>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</si>
  <si>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</si>
  <si>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</si>
  <si>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</si>
  <si>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</si>
  <si>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</si>
  <si>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</si>
  <si>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</si>
  <si>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</si>
  <si>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</si>
  <si>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</si>
  <si>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</si>
  <si>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</si>
  <si>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</si>
  <si>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</si>
  <si>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</si>
  <si>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</si>
  <si>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</si>
  <si>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</si>
  <si>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</si>
  <si>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</si>
  <si>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</si>
  <si>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</si>
  <si>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</si>
  <si>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</si>
  <si>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</si>
  <si>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</si>
  <si>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</si>
  <si>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</si>
  <si>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</si>
  <si>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у тому числі на державну частку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</si>
  <si>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</si>
  <si>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</si>
  <si>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</si>
  <si>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</si>
  <si>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</si>
  <si>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</si>
  <si>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</si>
  <si>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</si>
  <si>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</si>
  <si>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</si>
  <si>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</si>
  <si>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</si>
  <si>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</si>
  <si>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</si>
  <si>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</si>
  <si>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</si>
  <si>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</si>
  <si>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</si>
  <si>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</si>
  <si>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</si>
  <si>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</si>
  <si>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</si>
  <si>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</si>
  <si>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</si>
  <si>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</si>
  <si>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</si>
  <si>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</si>
  <si>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</si>
  <si>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</si>
  <si>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</si>
  <si>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</si>
  <si>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</si>
  <si>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</si>
  <si>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</si>
  <si>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</si>
  <si>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2012/1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</si>
  <si>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</si>
  <si>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</si>
  <si>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</si>
  <si>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</si>
  <si>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</si>
  <si>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</si>
  <si>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</si>
  <si>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</si>
  <si>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</si>
  <si>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</si>
  <si>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</si>
  <si>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</si>
  <si>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</si>
  <si>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</si>
  <si>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</si>
  <si>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</si>
  <si>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_________________________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</si>
  <si>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</si>
  <si>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</si>
  <si>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</si>
  <si>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</si>
  <si>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                                                   (посада)</t>
  </si>
  <si>
    <t xml:space="preserve">                (ініціали, прізвище)    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</si>
  <si>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</si>
  <si>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</si>
  <si>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</si>
  <si>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</si>
  <si>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</si>
  <si>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</si>
  <si>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</si>
  <si>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</si>
  <si>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</si>
  <si>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</si>
  <si>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</si>
  <si>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</si>
  <si>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</si>
  <si>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</si>
  <si>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</si>
  <si>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</si>
  <si>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господарськими товариствами, у статутному капіталі яких більше                  50 відсотків акцій (часток, паїв) належать державі на виплату дивідендів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</si>
  <si>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</si>
  <si>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</si>
  <si>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</si>
  <si>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</si>
  <si>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</si>
  <si>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 xml:space="preserve">                    (підпис)</t>
  </si>
  <si>
    <t xml:space="preserve">                                        (посада)</t>
  </si>
  <si>
    <t>Одиниця виміру, тис. гривень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</si>
  <si>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</si>
  <si>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</si>
  <si>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</si>
  <si>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</si>
  <si>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господарськими товариствами, у статутному капіталі яких більше                                      50 відсотків акцій (часток, паїв) належать державі на виплату дивідендів на державну частку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</si>
  <si>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</si>
  <si>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</si>
  <si>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Коефіцієнт рентабельності активів
(чистий фінансовий результат, рядок 1190 / вартість активів, рядок 6030)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</si>
  <si>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</si>
  <si>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</si>
  <si>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</si>
  <si>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</si>
  <si>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</si>
  <si>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</si>
  <si>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</si>
  <si>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</si>
  <si>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</si>
  <si>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</si>
  <si>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</si>
  <si>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</si>
  <si>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</si>
  <si>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</si>
  <si>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</si>
  <si>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Податок на додану вартість нарахований/до відшкодування                                            (з мінусом)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</si>
  <si>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</si>
  <si>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</si>
  <si>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</si>
  <si>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</si>
  <si>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</si>
  <si>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Додаток 1</t>
  </si>
  <si>
    <t>РОЗГЛЯНУТО</t>
  </si>
  <si>
    <t>ПОГОДЖЕНО</t>
  </si>
  <si>
    <t>ЗАТВЕРДЖЕНО</t>
  </si>
  <si>
    <t>_______________________</t>
  </si>
  <si>
    <t>Таблиця 1</t>
  </si>
  <si>
    <t>Таблиця 2</t>
  </si>
  <si>
    <t>Таблиця 3</t>
  </si>
  <si>
    <t>Таблиця 4</t>
  </si>
  <si>
    <t>Таблиця 5</t>
  </si>
  <si>
    <t>економіки та бюджетних відносин</t>
  </si>
  <si>
    <t>Л.М. Летуча</t>
  </si>
  <si>
    <t>Єдиний соціальний внесок</t>
  </si>
  <si>
    <t>капітальний ремонт</t>
  </si>
  <si>
    <t>Комунальне оптово - роздрібне підприємство "Дрібнооптовий" Сумської міської ради</t>
  </si>
  <si>
    <t>м. Суми, вул. Герасима Кондратьєва, буд. 140</t>
  </si>
  <si>
    <t>Летуча Л.М.</t>
  </si>
  <si>
    <t>Дохід 
(націнка, % банку)</t>
  </si>
  <si>
    <t>2120 /
 2130</t>
  </si>
  <si>
    <t>Інші операційні доходи 
(% банку)</t>
  </si>
  <si>
    <t>Данильченко А.М.</t>
  </si>
  <si>
    <t xml:space="preserve">Начальник управління 
освіти і науки 
Сумської міської ради </t>
  </si>
  <si>
    <t>Директор департаменту фінансів,</t>
  </si>
  <si>
    <t>Сумської міської ради</t>
  </si>
  <si>
    <t>Липова С.А.</t>
  </si>
  <si>
    <t>__________________________</t>
  </si>
  <si>
    <t>комунальна</t>
  </si>
  <si>
    <t>неспеціалізована оптова торгівля продуктами харчування, напоями та тютюновими виробами</t>
  </si>
  <si>
    <t>тис.грн.</t>
  </si>
  <si>
    <t>(0542) 61-70-71</t>
  </si>
  <si>
    <t>місцеві податки та збори
(розшифрувати) (податок на землю)</t>
  </si>
  <si>
    <t>інші платежі (розшифрувати) (військовий збір)</t>
  </si>
  <si>
    <t>Собівартість реалізованої продукції (товарів, робіт, послуг) (затрати на закупку товарів)</t>
  </si>
  <si>
    <t xml:space="preserve">                Директор
КОРП"Дрібнооптовий"СМР</t>
  </si>
  <si>
    <t xml:space="preserve">                Директор
КОРП "Дрібнооптовий"СМР</t>
  </si>
  <si>
    <t xml:space="preserve">                  Директор
КОРП "Дрібнооптовий"СМР</t>
  </si>
  <si>
    <t xml:space="preserve">               (посада)</t>
  </si>
  <si>
    <t xml:space="preserve">             Директор
КОРП "Дрібнооптовий"СМР</t>
  </si>
  <si>
    <t xml:space="preserve">    (підпис)</t>
  </si>
  <si>
    <t xml:space="preserve">                 Директор
КОРП "Дрібнооптовий"СМР</t>
  </si>
  <si>
    <t xml:space="preserve">                    (посада)</t>
  </si>
  <si>
    <t>Доходи (націнка+%)</t>
  </si>
  <si>
    <t>ФІНАНСОВИЙ ПЛАН ПІДПРИЄМСТВА НА  2020 рік</t>
  </si>
  <si>
    <t xml:space="preserve">Зменшення закупівельної ціни на окремі продукти харчування </t>
  </si>
  <si>
    <t>збільшення залишків коштів на рахунках у банках</t>
  </si>
  <si>
    <t>Зменшення собівартості продукції</t>
  </si>
  <si>
    <t>Підвищення вартості послуг</t>
  </si>
  <si>
    <t>в зв`язку з підвищенням вартості послуг</t>
  </si>
  <si>
    <t>В зв`язку зі збільшення заробітної плати</t>
  </si>
  <si>
    <t>в зв`язку з придбанням ОЗ,  НМА та ремонту овощесховища.</t>
  </si>
  <si>
    <t>в зв`язку з придбанням нових ОЗ та підвищенням вартості на їх утримання</t>
  </si>
  <si>
    <t>в зв`язку з підвищенням вартості послуг та матеріалів</t>
  </si>
  <si>
    <t>в зв`язку з підвищенням вартості ПММ, запчастин, мін. З.п та заходів на виконання системи НАССР</t>
  </si>
  <si>
    <t>В зв`язку зі збільшенням прибутку та амортизації</t>
  </si>
  <si>
    <t>Збільшення вартості електроносіїв та витратних матеріалів</t>
  </si>
  <si>
    <t>збільшення вартості матеріалів</t>
  </si>
  <si>
    <t>збільшення вартості</t>
  </si>
  <si>
    <t>зменшення закупівельних цін окремих на продукти харчування</t>
  </si>
  <si>
    <t>Збільшення товарообігу</t>
  </si>
  <si>
    <t xml:space="preserve">В звязку з підвищенням заробітної плати </t>
  </si>
  <si>
    <t>В зв`язку зі збільшенням націнки та зменшенням закупівельної ціни на прод.харчування</t>
  </si>
  <si>
    <t>В зв`язку зі збільшенням прибутку підприємства</t>
  </si>
  <si>
    <t>В зв`язку зі збільшенням націнки</t>
  </si>
  <si>
    <t>В звязку з підвищенням заробітної плати</t>
  </si>
  <si>
    <t xml:space="preserve">до рішення виконавчого комітету        від  21. 01. 2020 № 8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</si>
</sst>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&quot;р.&quot;;[Red]\-#,##0&quot;р.&quot;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_-* #,##0.00_₴_-;\-* #,##0.00_₴_-;_-* &quot;-&quot;??_₴_-;_-@_-"/>
    <numFmt numFmtId="170" formatCode="0.0"/>
    <numFmt numFmtId="171" formatCode="#,##0.0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_ ;[Red]\-#,##0.0\ "/>
    <numFmt numFmtId="177" formatCode="0.0;\(0.0\);\ ;\-"/>
    <numFmt numFmtId="178" formatCode="#,##0.000"/>
  </numFmts>
  <fonts count="8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54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2" borderId="0" applyNumberFormat="0" applyBorder="0" applyAlignment="0" applyProtection="0"/>
    <xf numFmtId="0" fontId="14" fillId="12" borderId="0" applyNumberFormat="0" applyBorder="0" applyAlignment="0" applyProtection="0"/>
    <xf numFmtId="0" fontId="32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7" fillId="20" borderId="1" applyNumberFormat="0" applyAlignment="0" applyProtection="0"/>
    <xf numFmtId="0" fontId="22" fillId="21" borderId="2" applyNumberFormat="0" applyAlignment="0" applyProtection="0"/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168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72" fontId="34" fillId="0" borderId="0" applyAlignment="0">
      <alignment wrapText="1"/>
    </xf>
    <xf numFmtId="0" fontId="29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6" fillId="22" borderId="7">
      <alignment horizontal="left" vertical="center"/>
      <protection locked="0"/>
    </xf>
    <xf numFmtId="49" fontId="36" fillId="22" borderId="7">
      <alignment horizontal="left" vertical="center"/>
    </xf>
    <xf numFmtId="4" fontId="36" fillId="22" borderId="7">
      <alignment horizontal="right" vertical="center"/>
      <protection locked="0"/>
    </xf>
    <xf numFmtId="4" fontId="36" fillId="22" borderId="7">
      <alignment horizontal="right" vertical="center"/>
    </xf>
    <xf numFmtId="4" fontId="37" fillId="22" borderId="7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9" fontId="33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</xf>
    <xf numFmtId="4" fontId="33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" fontId="45" fillId="0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9" fontId="44" fillId="0" borderId="3">
      <alignment horizontal="left" vertical="center"/>
      <protection locked="0"/>
    </xf>
    <xf numFmtId="49" fontId="45" fillId="0" borderId="3">
      <alignment horizontal="left" vertical="center"/>
      <protection locked="0"/>
    </xf>
    <xf numFmtId="4" fontId="44" fillId="0" borderId="3">
      <alignment horizontal="right" vertical="center"/>
      <protection locked="0"/>
    </xf>
    <xf numFmtId="0" fontId="27" fillId="0" borderId="8" applyNumberFormat="0" applyFill="0" applyAlignment="0" applyProtection="0"/>
    <xf numFmtId="0" fontId="24" fillId="23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8" fillId="26" borderId="3">
      <alignment horizontal="right" vertical="center"/>
      <protection locked="0"/>
    </xf>
    <xf numFmtId="4" fontId="48" fillId="27" borderId="3">
      <alignment horizontal="right" vertical="center"/>
      <protection locked="0"/>
    </xf>
    <xf numFmtId="4" fontId="48" fillId="28" borderId="3">
      <alignment horizontal="right" vertical="center"/>
      <protection locked="0"/>
    </xf>
    <xf numFmtId="0" fontId="16" fillId="20" borderId="10" applyNumberFormat="0" applyAlignment="0" applyProtection="0"/>
    <xf numFmtId="49" fontId="33" fillId="0" borderId="3">
      <alignment horizontal="left" vertical="center" wrapText="1"/>
      <protection locked="0"/>
    </xf>
    <xf numFmtId="49" fontId="33" fillId="0" borderId="3">
      <alignment horizontal="left" vertical="center" wrapText="1"/>
      <protection locked="0"/>
    </xf>
    <xf numFmtId="0" fontId="23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8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9" borderId="0" applyNumberFormat="0" applyBorder="0" applyAlignment="0" applyProtection="0"/>
    <xf numFmtId="0" fontId="14" fillId="19" borderId="0" applyNumberFormat="0" applyBorder="0" applyAlignment="0" applyProtection="0"/>
    <xf numFmtId="0" fontId="49" fillId="7" borderId="1" applyNumberFormat="0" applyAlignment="0" applyProtection="0"/>
    <xf numFmtId="0" fontId="15" fillId="7" borderId="1" applyNumberFormat="0" applyAlignment="0" applyProtection="0"/>
    <xf numFmtId="0" fontId="50" fillId="20" borderId="10" applyNumberFormat="0" applyAlignment="0" applyProtection="0"/>
    <xf numFmtId="0" fontId="16" fillId="20" borderId="10" applyNumberFormat="0" applyAlignment="0" applyProtection="0"/>
    <xf numFmtId="0" fontId="51" fillId="20" borderId="1" applyNumberFormat="0" applyAlignment="0" applyProtection="0"/>
    <xf numFmtId="0" fontId="17" fillId="20" borderId="1" applyNumberFormat="0" applyAlignment="0" applyProtection="0"/>
    <xf numFmtId="166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52" fillId="0" borderId="4" applyNumberFormat="0" applyFill="0" applyAlignment="0" applyProtection="0"/>
    <xf numFmtId="0" fontId="18" fillId="0" borderId="4" applyNumberFormat="0" applyFill="0" applyAlignment="0" applyProtection="0"/>
    <xf numFmtId="0" fontId="53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1" fillId="0" borderId="11" applyNumberFormat="0" applyFill="0" applyAlignment="0" applyProtection="0"/>
    <xf numFmtId="0" fontId="56" fillId="21" borderId="2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8" fillId="3" borderId="0" applyNumberFormat="0" applyBorder="0" applyAlignment="0" applyProtection="0"/>
    <xf numFmtId="0" fontId="2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5" borderId="9" applyNumberFormat="0" applyFont="0" applyAlignment="0" applyProtection="0"/>
    <xf numFmtId="0" fontId="11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27" fillId="0" borderId="8" applyNumberFormat="0" applyFill="0" applyAlignment="0" applyProtection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64" fillId="0" borderId="0" applyFont="0" applyFill="0" applyBorder="0" applyAlignment="0" applyProtection="0"/>
    <xf numFmtId="175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5" fillId="4" borderId="0" applyNumberFormat="0" applyBorder="0" applyAlignment="0" applyProtection="0"/>
    <xf numFmtId="0" fontId="29" fillId="4" borderId="0" applyNumberFormat="0" applyBorder="0" applyAlignment="0" applyProtection="0"/>
    <xf numFmtId="177" fontId="66" fillId="22" borderId="12" applyFill="0" applyBorder="0">
      <alignment horizontal="center" vertical="center" wrapText="1"/>
      <protection locked="0"/>
    </xf>
    <xf numFmtId="172" fontId="67" fillId="0" borderId="0">
      <alignment wrapText="1"/>
    </xf>
    <xf numFmtId="172" fontId="34" fillId="0" borderId="0">
      <alignment wrapText="1"/>
    </xf>
  </cellStyleXfs>
  <cellXfs count="233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0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right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6" applyFont="1" applyFill="1" applyBorder="1" applyAlignment="1">
      <alignment horizontal="center" vertical="center" wrapText="1"/>
    </xf>
    <xf numFmtId="0" fontId="5" fillId="0" borderId="0" xfId="246" applyFont="1" applyFill="1" applyBorder="1" applyAlignment="1">
      <alignment vertical="center"/>
    </xf>
    <xf numFmtId="0" fontId="5" fillId="0" borderId="3" xfId="246" applyFont="1" applyFill="1" applyBorder="1" applyAlignment="1">
      <alignment horizontal="left" vertical="center" wrapText="1"/>
    </xf>
    <xf numFmtId="0" fontId="4" fillId="0" borderId="0" xfId="246" applyFont="1" applyFill="1" applyBorder="1" applyAlignment="1">
      <alignment vertical="center"/>
    </xf>
    <xf numFmtId="0" fontId="5" fillId="0" borderId="0" xfId="246" applyFont="1" applyFill="1" applyBorder="1" applyAlignment="1">
      <alignment horizontal="center" vertical="center"/>
    </xf>
    <xf numFmtId="0" fontId="4" fillId="0" borderId="0" xfId="24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246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13" fillId="0" borderId="0" xfId="246" applyFont="1" applyFill="1"/>
    <xf numFmtId="0" fontId="5" fillId="0" borderId="0" xfId="246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171" fontId="4" fillId="0" borderId="0" xfId="0" applyNumberFormat="1" applyFont="1" applyFill="1" applyBorder="1" applyAlignment="1">
      <alignment horizontal="right" vertical="center" wrapText="1"/>
    </xf>
    <xf numFmtId="171" fontId="5" fillId="0" borderId="0" xfId="246" applyNumberFormat="1" applyFont="1" applyFill="1" applyBorder="1" applyAlignment="1">
      <alignment horizontal="center" vertical="center" wrapText="1"/>
    </xf>
    <xf numFmtId="171" fontId="5" fillId="0" borderId="0" xfId="246" applyNumberFormat="1" applyFont="1" applyFill="1" applyBorder="1" applyAlignment="1">
      <alignment horizontal="right" vertical="center" wrapText="1"/>
    </xf>
    <xf numFmtId="0" fontId="5" fillId="0" borderId="0" xfId="246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3" xfId="246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71" fontId="5" fillId="0" borderId="3" xfId="211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3" xfId="238" applyFont="1" applyFill="1" applyBorder="1" applyAlignment="1">
      <alignment horizontal="center" vertical="center"/>
    </xf>
    <xf numFmtId="0" fontId="69" fillId="0" borderId="3" xfId="238" applyFont="1" applyFill="1" applyBorder="1" applyAlignment="1">
      <alignment horizontal="left" vertical="center" wrapText="1"/>
    </xf>
    <xf numFmtId="0" fontId="69" fillId="0" borderId="3" xfId="238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238" applyNumberFormat="1" applyFont="1" applyFill="1" applyBorder="1" applyAlignment="1">
      <alignment horizontal="center" vertical="center" wrapText="1"/>
    </xf>
    <xf numFmtId="171" fontId="9" fillId="0" borderId="3" xfId="238" applyNumberFormat="1" applyFont="1" applyFill="1" applyBorder="1" applyAlignment="1">
      <alignment horizontal="center" vertical="center" wrapText="1"/>
    </xf>
    <xf numFmtId="49" fontId="9" fillId="0" borderId="3" xfId="238" applyNumberFormat="1" applyFont="1" applyFill="1" applyBorder="1" applyAlignment="1">
      <alignment horizontal="left" vertical="center" wrapText="1"/>
    </xf>
    <xf numFmtId="0" fontId="9" fillId="0" borderId="3" xfId="238" applyNumberFormat="1" applyFont="1" applyFill="1" applyBorder="1" applyAlignment="1">
      <alignment horizontal="left" vertical="top" wrapText="1"/>
    </xf>
    <xf numFmtId="0" fontId="9" fillId="0" borderId="3" xfId="238" applyFont="1" applyFill="1" applyBorder="1" applyAlignment="1">
      <alignment horizontal="center" vertical="center" wrapText="1"/>
    </xf>
    <xf numFmtId="0" fontId="9" fillId="0" borderId="3" xfId="238" applyNumberFormat="1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171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70" fontId="4" fillId="0" borderId="3" xfId="0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right" vertical="center" wrapText="1"/>
    </xf>
    <xf numFmtId="170" fontId="5" fillId="0" borderId="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 wrapText="1"/>
    </xf>
    <xf numFmtId="170" fontId="5" fillId="0" borderId="0" xfId="0" applyNumberFormat="1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 wrapText="1"/>
    </xf>
    <xf numFmtId="170" fontId="5" fillId="0" borderId="3" xfId="0" applyNumberFormat="1" applyFont="1" applyFill="1" applyBorder="1" applyAlignment="1">
      <alignment horizontal="center" vertical="center" wrapText="1" shrinkToFit="1"/>
    </xf>
    <xf numFmtId="170" fontId="6" fillId="0" borderId="3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Alignment="1">
      <alignment horizontal="left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170" fontId="4" fillId="0" borderId="3" xfId="246" applyNumberFormat="1" applyFont="1" applyFill="1" applyBorder="1" applyAlignment="1">
      <alignment horizontal="center" vertical="center" wrapText="1"/>
    </xf>
    <xf numFmtId="170" fontId="5" fillId="0" borderId="3" xfId="246" applyNumberFormat="1" applyFont="1" applyFill="1" applyBorder="1" applyAlignment="1">
      <alignment horizontal="center" vertical="center" wrapText="1"/>
    </xf>
    <xf numFmtId="170" fontId="5" fillId="0" borderId="3" xfId="246" quotePrefix="1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4" fontId="9" fillId="0" borderId="3" xfId="238" applyNumberFormat="1" applyFont="1" applyFill="1" applyBorder="1" applyAlignment="1">
      <alignment horizontal="center" vertical="center" wrapText="1"/>
    </xf>
    <xf numFmtId="178" fontId="9" fillId="0" borderId="3" xfId="23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wrapText="1"/>
    </xf>
    <xf numFmtId="171" fontId="5" fillId="0" borderId="0" xfId="0" applyNumberFormat="1" applyFont="1" applyFill="1" applyBorder="1" applyAlignment="1">
      <alignment vertical="center" wrapText="1"/>
    </xf>
    <xf numFmtId="171" fontId="5" fillId="0" borderId="0" xfId="0" quotePrefix="1" applyNumberFormat="1" applyFont="1" applyFill="1" applyBorder="1" applyAlignment="1">
      <alignment vertical="center" wrapText="1"/>
    </xf>
    <xf numFmtId="0" fontId="4" fillId="0" borderId="0" xfId="0" applyFont="1" applyAlignment="1">
      <alignment horizontal="justify" wrapText="1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justify"/>
    </xf>
    <xf numFmtId="0" fontId="4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horizontal="left" vertical="center"/>
    </xf>
    <xf numFmtId="0" fontId="74" fillId="0" borderId="3" xfId="0" quotePrefix="1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/>
    </xf>
    <xf numFmtId="170" fontId="75" fillId="0" borderId="3" xfId="0" quotePrefix="1" applyNumberFormat="1" applyFont="1" applyFill="1" applyBorder="1" applyAlignment="1">
      <alignment horizontal="center" vertical="center" wrapText="1"/>
    </xf>
    <xf numFmtId="170" fontId="74" fillId="0" borderId="3" xfId="0" quotePrefix="1" applyNumberFormat="1" applyFont="1" applyFill="1" applyBorder="1" applyAlignment="1">
      <alignment horizontal="center" vertical="center" wrapText="1"/>
    </xf>
    <xf numFmtId="49" fontId="75" fillId="0" borderId="3" xfId="0" applyNumberFormat="1" applyFont="1" applyFill="1" applyBorder="1" applyAlignment="1">
      <alignment horizontal="left" vertical="center" wrapText="1"/>
    </xf>
    <xf numFmtId="49" fontId="74" fillId="0" borderId="3" xfId="0" applyNumberFormat="1" applyFont="1" applyFill="1" applyBorder="1" applyAlignment="1">
      <alignment horizontal="left" vertical="center" wrapText="1"/>
    </xf>
    <xf numFmtId="171" fontId="76" fillId="0" borderId="3" xfId="238" applyNumberFormat="1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77" fillId="0" borderId="13" xfId="0" applyFont="1" applyFill="1" applyBorder="1" applyAlignment="1">
      <alignment vertical="center" wrapText="1"/>
    </xf>
    <xf numFmtId="0" fontId="77" fillId="0" borderId="3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 shrinkToFit="1"/>
    </xf>
    <xf numFmtId="0" fontId="68" fillId="0" borderId="3" xfId="182" applyFont="1" applyFill="1" applyBorder="1" applyAlignment="1">
      <alignment horizontal="left" vertical="center" wrapText="1"/>
      <protection locked="0"/>
    </xf>
    <xf numFmtId="0" fontId="68" fillId="0" borderId="3" xfId="0" applyFont="1" applyFill="1" applyBorder="1" applyAlignment="1" applyProtection="1">
      <alignment horizontal="left" vertical="center" wrapText="1"/>
      <protection locked="0"/>
    </xf>
    <xf numFmtId="0" fontId="68" fillId="0" borderId="3" xfId="246" applyFont="1" applyFill="1" applyBorder="1" applyAlignment="1">
      <alignment horizontal="left" vertical="center" wrapText="1"/>
    </xf>
    <xf numFmtId="0" fontId="77" fillId="0" borderId="3" xfId="246" applyFont="1" applyFill="1" applyBorder="1" applyAlignment="1">
      <alignment horizontal="left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24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170" fontId="75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246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29" borderId="0" xfId="0" applyFont="1" applyFill="1" applyAlignment="1">
      <alignment vertical="center"/>
    </xf>
    <xf numFmtId="0" fontId="73" fillId="0" borderId="17" xfId="0" applyFont="1" applyFill="1" applyBorder="1" applyAlignment="1">
      <alignment vertical="center" wrapText="1"/>
    </xf>
    <xf numFmtId="49" fontId="73" fillId="0" borderId="3" xfId="0" applyNumberFormat="1" applyFont="1" applyFill="1" applyBorder="1" applyAlignment="1">
      <alignment horizontal="left" vertical="center" wrapText="1"/>
    </xf>
    <xf numFmtId="49" fontId="79" fillId="0" borderId="3" xfId="0" applyNumberFormat="1" applyFont="1" applyFill="1" applyBorder="1" applyAlignment="1">
      <alignment horizontal="left" vertical="center" wrapText="1"/>
    </xf>
    <xf numFmtId="49" fontId="80" fillId="0" borderId="3" xfId="0" applyNumberFormat="1" applyFont="1" applyFill="1" applyBorder="1" applyAlignment="1">
      <alignment horizontal="left" vertical="center" wrapText="1"/>
    </xf>
    <xf numFmtId="49" fontId="81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73" fillId="0" borderId="3" xfId="0" applyNumberFormat="1" applyFont="1" applyFill="1" applyBorder="1" applyAlignment="1">
      <alignment horizontal="left" vertical="center" wrapText="1"/>
    </xf>
    <xf numFmtId="49" fontId="80" fillId="0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238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180"/>
    </xf>
    <xf numFmtId="0" fontId="5" fillId="0" borderId="0" xfId="0" applyFont="1" applyFill="1" applyAlignment="1">
      <alignment horizontal="center" vertical="center" textRotation="180"/>
    </xf>
    <xf numFmtId="0" fontId="4" fillId="0" borderId="3" xfId="0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center" wrapText="1"/>
    </xf>
    <xf numFmtId="170" fontId="4" fillId="0" borderId="18" xfId="0" applyNumberFormat="1" applyFont="1" applyFill="1" applyBorder="1" applyAlignment="1">
      <alignment horizontal="center"/>
    </xf>
    <xf numFmtId="170" fontId="5" fillId="0" borderId="3" xfId="0" applyNumberFormat="1" applyFont="1" applyFill="1" applyBorder="1" applyAlignment="1">
      <alignment horizontal="center" wrapText="1" shrinkToFit="1"/>
    </xf>
    <xf numFmtId="170" fontId="5" fillId="0" borderId="15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0" fontId="5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8" fillId="0" borderId="0" xfId="246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3" xfId="246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left" vertical="center" wrapText="1"/>
    </xf>
    <xf numFmtId="171" fontId="5" fillId="0" borderId="0" xfId="0" quotePrefix="1" applyNumberFormat="1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/>
    </xf>
    <xf numFmtId="0" fontId="4" fillId="0" borderId="0" xfId="246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68" fillId="0" borderId="0" xfId="0" applyFont="1" applyFill="1" applyAlignment="1">
      <alignment horizontal="center" vertic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71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15" xfId="246" applyFont="1" applyFill="1" applyBorder="1" applyAlignment="1">
      <alignment horizontal="center" vertical="center" wrapText="1"/>
    </xf>
    <xf numFmtId="0" fontId="5" fillId="0" borderId="16" xfId="246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vertical="center"/>
    </xf>
    <xf numFmtId="171" fontId="5" fillId="0" borderId="0" xfId="0" quotePrefix="1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textRotation="180"/>
    </xf>
    <xf numFmtId="0" fontId="69" fillId="0" borderId="0" xfId="238" applyNumberFormat="1" applyFont="1" applyFill="1" applyBorder="1" applyAlignment="1">
      <alignment horizontal="center" vertical="center" wrapText="1"/>
    </xf>
    <xf numFmtId="0" fontId="9" fillId="0" borderId="15" xfId="238" applyNumberFormat="1" applyFont="1" applyFill="1" applyBorder="1" applyAlignment="1">
      <alignment horizontal="center" vertical="center" wrapText="1"/>
    </xf>
    <xf numFmtId="0" fontId="0" fillId="0" borderId="16" xfId="0" applyBorder="1"/>
    <xf numFmtId="171" fontId="9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 shrinkToFi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" xfId="211" builtinId="4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2" xfId="238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2" xfId="246"/>
    <cellStyle name="Обычный 2 2 2" xfId="247"/>
    <cellStyle name="Обычный 2 2 3" xfId="248"/>
    <cellStyle name="Обычный 2 2_Расшифровка прочих" xfId="249"/>
    <cellStyle name="Обычный 2 3" xfId="250"/>
    <cellStyle name="Обычный 2 4" xfId="251"/>
    <cellStyle name="Обычный 2 5" xfId="252"/>
    <cellStyle name="Обычный 2 6" xfId="253"/>
    <cellStyle name="Обычный 2 7" xfId="254"/>
    <cellStyle name="Обычный 2 8" xfId="255"/>
    <cellStyle name="Обычный 2 9" xfId="256"/>
    <cellStyle name="Обычный 2_2604-2010" xfId="257"/>
    <cellStyle name="Обычный 3" xfId="258"/>
    <cellStyle name="Обычный 3 10" xfId="259"/>
    <cellStyle name="Обычный 3 11" xfId="260"/>
    <cellStyle name="Обычный 3 12" xfId="261"/>
    <cellStyle name="Обычный 3 13" xfId="262"/>
    <cellStyle name="Обычный 3 14" xfId="263"/>
    <cellStyle name="Обычный 3 2" xfId="264"/>
    <cellStyle name="Обычный 3 3" xfId="265"/>
    <cellStyle name="Обычный 3 4" xfId="266"/>
    <cellStyle name="Обычный 3 5" xfId="267"/>
    <cellStyle name="Обычный 3 6" xfId="268"/>
    <cellStyle name="Обычный 3 7" xfId="269"/>
    <cellStyle name="Обычный 3 8" xfId="270"/>
    <cellStyle name="Обычный 3 9" xfId="271"/>
    <cellStyle name="Обычный 3_Дефицит_7 млрд_0608_бс" xfId="272"/>
    <cellStyle name="Обычный 4" xfId="273"/>
    <cellStyle name="Обычный 5" xfId="274"/>
    <cellStyle name="Обычный 5 2" xfId="275"/>
    <cellStyle name="Обычный 6" xfId="276"/>
    <cellStyle name="Обычный 6 2" xfId="277"/>
    <cellStyle name="Обычный 6 3" xfId="278"/>
    <cellStyle name="Обычный 6 4" xfId="279"/>
    <cellStyle name="Обычный 6_Дефицит_7 млрд_0608_бс" xfId="280"/>
    <cellStyle name="Обычный 7" xfId="281"/>
    <cellStyle name="Обычный 7 2" xfId="282"/>
    <cellStyle name="Обычный 8" xfId="283"/>
    <cellStyle name="Обычный 9" xfId="284"/>
    <cellStyle name="Обычный 9 2" xfId="285"/>
    <cellStyle name="Плохой 2" xfId="286"/>
    <cellStyle name="Плохой 3" xfId="287"/>
    <cellStyle name="Пояснение 2" xfId="288"/>
    <cellStyle name="Пояснение 3" xfId="289"/>
    <cellStyle name="Примечание 2" xfId="290"/>
    <cellStyle name="Примечание 3" xfId="291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272"/>
  <sheetViews>
    <sheetView tabSelected="1" showWhiteSpace="0" view="pageBreakPreview" zoomScale="75" zoomScaleSheetLayoutView="75" zoomScalePageLayoutView="66" workbookViewId="0">
      <selection activeCell="I8" sqref="I8"/>
    </sheetView>
  </sheetViews>
  <sheetFormatPr defaultColWidth="10.28515625" defaultRowHeight="18.75"/>
  <cols>
    <col min="1" max="1" width="36.42578125" style="3" customWidth="1"/>
    <col min="2" max="2" width="11.28515625" style="20" customWidth="1"/>
    <col min="3" max="3" width="16.7109375" style="20" customWidth="1"/>
    <col min="4" max="4" width="15.7109375" style="20" customWidth="1"/>
    <col min="5" max="5" width="14.42578125" style="20" customWidth="1"/>
    <col min="6" max="6" width="14" style="3" customWidth="1"/>
    <col min="7" max="7" width="10" style="3" customWidth="1"/>
    <col min="8" max="8" width="9.5703125" style="3" customWidth="1"/>
    <col min="9" max="10" width="9.140625" style="3"/>
    <col min="11" max="11" width="10.5703125" style="3" customWidth="1"/>
    <col min="12" max="16384" width="10.28515625" style="3"/>
  </cols>
  <sheetData>
    <row r="1" spans="1:6">
      <c r="A1" s="71"/>
      <c r="B1" s="75"/>
      <c r="E1" s="177" t="s">
        <v>270</v>
      </c>
      <c r="F1" s="177"/>
    </row>
    <row r="2" spans="1:6" ht="18.75" customHeight="1">
      <c r="A2" s="71"/>
      <c r="E2" s="189" t="s">
        <v>334</v>
      </c>
      <c r="F2" s="189"/>
    </row>
    <row r="3" spans="1:6" ht="18.75" customHeight="1">
      <c r="A3" s="71"/>
      <c r="E3" s="189"/>
      <c r="F3" s="189"/>
    </row>
    <row r="4" spans="1:6" ht="18.75" customHeight="1">
      <c r="A4" s="71"/>
      <c r="E4" s="189"/>
      <c r="F4" s="189"/>
    </row>
    <row r="5" spans="1:6" ht="18.75" customHeight="1">
      <c r="A5" s="71"/>
      <c r="B5" s="3"/>
      <c r="E5" s="189"/>
      <c r="F5" s="189"/>
    </row>
    <row r="6" spans="1:6" ht="18.75" customHeight="1">
      <c r="A6" s="71"/>
      <c r="B6" s="3"/>
      <c r="E6" s="189"/>
      <c r="F6" s="189"/>
    </row>
    <row r="7" spans="1:6" ht="18.75" customHeight="1">
      <c r="A7" s="72"/>
      <c r="D7" s="52"/>
      <c r="E7" s="189"/>
      <c r="F7" s="189"/>
    </row>
    <row r="8" spans="1:6">
      <c r="A8" s="72"/>
      <c r="B8" s="69"/>
      <c r="D8" s="30"/>
      <c r="E8" s="30"/>
      <c r="F8" s="70"/>
    </row>
    <row r="9" spans="1:6">
      <c r="A9" s="72" t="s">
        <v>271</v>
      </c>
      <c r="B9" s="3"/>
      <c r="C9" s="13" t="s">
        <v>273</v>
      </c>
      <c r="D9" s="3"/>
      <c r="E9" s="3"/>
    </row>
    <row r="10" spans="1:6" ht="56.25">
      <c r="A10" s="132" t="s">
        <v>291</v>
      </c>
      <c r="B10" s="3"/>
      <c r="C10" s="133"/>
      <c r="F10" s="19"/>
    </row>
    <row r="11" spans="1:6" ht="37.5">
      <c r="A11" s="135" t="s">
        <v>295</v>
      </c>
      <c r="C11" s="52" t="s">
        <v>274</v>
      </c>
      <c r="F11" s="19"/>
    </row>
    <row r="12" spans="1:6">
      <c r="A12" s="134" t="s">
        <v>290</v>
      </c>
      <c r="B12" s="3"/>
      <c r="C12" s="52" t="s">
        <v>274</v>
      </c>
      <c r="D12" s="19"/>
      <c r="E12" s="19"/>
      <c r="F12" s="19"/>
    </row>
    <row r="13" spans="1:6">
      <c r="A13" s="71"/>
      <c r="D13" s="19"/>
      <c r="E13" s="19"/>
      <c r="F13" s="19"/>
    </row>
    <row r="14" spans="1:6">
      <c r="A14" s="71"/>
      <c r="B14" s="68"/>
    </row>
    <row r="15" spans="1:6">
      <c r="A15" s="72" t="s">
        <v>272</v>
      </c>
      <c r="B15" s="3"/>
    </row>
    <row r="16" spans="1:6">
      <c r="A16" s="5" t="s">
        <v>292</v>
      </c>
      <c r="B16" s="3"/>
    </row>
    <row r="17" spans="1:6">
      <c r="A17" s="5" t="s">
        <v>280</v>
      </c>
      <c r="B17" s="3"/>
    </row>
    <row r="18" spans="1:6">
      <c r="A18" s="5" t="s">
        <v>293</v>
      </c>
      <c r="B18" s="3"/>
    </row>
    <row r="19" spans="1:6" ht="48" customHeight="1">
      <c r="A19" s="135" t="s">
        <v>295</v>
      </c>
      <c r="B19" s="44"/>
      <c r="C19" s="67"/>
      <c r="D19" s="44"/>
      <c r="E19" s="44"/>
    </row>
    <row r="20" spans="1:6">
      <c r="A20" s="5" t="s">
        <v>294</v>
      </c>
      <c r="B20" s="3"/>
      <c r="D20" s="37"/>
      <c r="E20" s="37"/>
      <c r="F20" s="37"/>
    </row>
    <row r="21" spans="1:6" s="73" customFormat="1">
      <c r="C21" s="30"/>
      <c r="D21" s="74"/>
      <c r="E21" s="74"/>
      <c r="F21" s="74"/>
    </row>
    <row r="22" spans="1:6" ht="9.75" customHeight="1">
      <c r="B22" s="3"/>
      <c r="D22" s="37"/>
      <c r="E22" s="37"/>
      <c r="F22" s="37"/>
    </row>
    <row r="23" spans="1:6" s="126" customFormat="1" ht="9.75" customHeight="1">
      <c r="C23" s="124"/>
      <c r="D23" s="37"/>
      <c r="E23" s="37"/>
      <c r="F23" s="37"/>
    </row>
    <row r="24" spans="1:6" s="126" customFormat="1" ht="9.75" customHeight="1">
      <c r="C24" s="124"/>
      <c r="D24" s="37"/>
      <c r="E24" s="37"/>
      <c r="F24" s="37"/>
    </row>
    <row r="25" spans="1:6" s="126" customFormat="1" ht="9.75" customHeight="1">
      <c r="C25" s="124"/>
      <c r="D25" s="37"/>
      <c r="E25" s="37"/>
      <c r="F25" s="37"/>
    </row>
    <row r="26" spans="1:6" s="126" customFormat="1" ht="9.75" customHeight="1">
      <c r="C26" s="124"/>
      <c r="D26" s="37"/>
      <c r="E26" s="37"/>
      <c r="F26" s="37"/>
    </row>
    <row r="27" spans="1:6" s="126" customFormat="1" ht="9.75" customHeight="1">
      <c r="C27" s="124"/>
      <c r="D27" s="37"/>
      <c r="E27" s="37"/>
      <c r="F27" s="37"/>
    </row>
    <row r="28" spans="1:6" s="126" customFormat="1" ht="9.75" customHeight="1">
      <c r="C28" s="124"/>
      <c r="D28" s="37"/>
      <c r="E28" s="37"/>
      <c r="F28" s="37"/>
    </row>
    <row r="29" spans="1:6" ht="60" customHeight="1">
      <c r="A29" s="43" t="s">
        <v>11</v>
      </c>
      <c r="B29" s="190" t="s">
        <v>284</v>
      </c>
      <c r="C29" s="190"/>
      <c r="D29" s="190"/>
      <c r="E29" s="190"/>
      <c r="F29" s="190"/>
    </row>
    <row r="30" spans="1:6" ht="37.5">
      <c r="A30" s="43" t="s">
        <v>12</v>
      </c>
      <c r="B30" s="190" t="s">
        <v>296</v>
      </c>
      <c r="C30" s="190"/>
      <c r="D30" s="190"/>
      <c r="E30" s="190"/>
      <c r="F30" s="190"/>
    </row>
    <row r="31" spans="1:6">
      <c r="A31" s="43" t="s">
        <v>17</v>
      </c>
      <c r="B31" s="190"/>
      <c r="C31" s="190"/>
      <c r="D31" s="190"/>
      <c r="E31" s="190"/>
      <c r="F31" s="190"/>
    </row>
    <row r="32" spans="1:6" ht="37.5">
      <c r="A32" s="43" t="s">
        <v>68</v>
      </c>
      <c r="B32" s="190"/>
      <c r="C32" s="190"/>
      <c r="D32" s="190"/>
      <c r="E32" s="190"/>
      <c r="F32" s="190"/>
    </row>
    <row r="33" spans="1:6">
      <c r="A33" s="43" t="s">
        <v>14</v>
      </c>
      <c r="B33" s="190"/>
      <c r="C33" s="190"/>
      <c r="D33" s="190"/>
      <c r="E33" s="190"/>
      <c r="F33" s="190"/>
    </row>
    <row r="34" spans="1:6" ht="58.5" customHeight="1">
      <c r="A34" s="43" t="s">
        <v>13</v>
      </c>
      <c r="B34" s="190" t="s">
        <v>297</v>
      </c>
      <c r="C34" s="190"/>
      <c r="D34" s="190"/>
      <c r="E34" s="190"/>
      <c r="F34" s="190"/>
    </row>
    <row r="35" spans="1:6" ht="37.5">
      <c r="A35" s="43" t="s">
        <v>240</v>
      </c>
      <c r="B35" s="190" t="s">
        <v>298</v>
      </c>
      <c r="C35" s="190"/>
      <c r="D35" s="190"/>
      <c r="E35" s="190"/>
      <c r="F35" s="190"/>
    </row>
    <row r="36" spans="1:6">
      <c r="A36" s="43" t="s">
        <v>18</v>
      </c>
      <c r="B36" s="190" t="s">
        <v>296</v>
      </c>
      <c r="C36" s="190"/>
      <c r="D36" s="190"/>
      <c r="E36" s="190"/>
      <c r="F36" s="190"/>
    </row>
    <row r="37" spans="1:6" ht="37.5">
      <c r="A37" s="43" t="s">
        <v>97</v>
      </c>
      <c r="B37" s="190">
        <v>15</v>
      </c>
      <c r="C37" s="190"/>
      <c r="D37" s="190"/>
      <c r="E37" s="190"/>
      <c r="F37" s="190"/>
    </row>
    <row r="38" spans="1:6">
      <c r="A38" s="43" t="s">
        <v>8</v>
      </c>
      <c r="B38" s="190" t="s">
        <v>285</v>
      </c>
      <c r="C38" s="190"/>
      <c r="D38" s="190"/>
      <c r="E38" s="190"/>
      <c r="F38" s="190"/>
    </row>
    <row r="39" spans="1:6">
      <c r="A39" s="43" t="s">
        <v>9</v>
      </c>
      <c r="B39" s="190" t="s">
        <v>299</v>
      </c>
      <c r="C39" s="190"/>
      <c r="D39" s="190"/>
      <c r="E39" s="190"/>
      <c r="F39" s="190"/>
    </row>
    <row r="40" spans="1:6" ht="37.5">
      <c r="A40" s="43" t="s">
        <v>10</v>
      </c>
      <c r="B40" s="190" t="s">
        <v>286</v>
      </c>
      <c r="C40" s="190"/>
      <c r="D40" s="190"/>
      <c r="E40" s="190"/>
      <c r="F40" s="190"/>
    </row>
    <row r="41" spans="1:6">
      <c r="A41" s="52"/>
      <c r="B41" s="3"/>
      <c r="D41" s="3"/>
      <c r="E41" s="3"/>
    </row>
    <row r="42" spans="1:6" s="126" customFormat="1">
      <c r="A42" s="125"/>
      <c r="C42" s="124"/>
    </row>
    <row r="43" spans="1:6" s="126" customFormat="1">
      <c r="A43" s="125"/>
      <c r="C43" s="124"/>
    </row>
    <row r="44" spans="1:6">
      <c r="A44" s="191" t="s">
        <v>312</v>
      </c>
      <c r="B44" s="191"/>
      <c r="C44" s="191"/>
      <c r="D44" s="191"/>
      <c r="E44" s="191"/>
      <c r="F44" s="191"/>
    </row>
    <row r="45" spans="1:6">
      <c r="A45" s="13"/>
      <c r="B45" s="13"/>
      <c r="C45" s="13"/>
      <c r="D45" s="13"/>
      <c r="E45" s="13"/>
      <c r="F45" s="13"/>
    </row>
    <row r="46" spans="1:6">
      <c r="A46" s="191" t="s">
        <v>178</v>
      </c>
      <c r="B46" s="191"/>
      <c r="C46" s="191"/>
      <c r="D46" s="191"/>
      <c r="E46" s="191"/>
      <c r="F46" s="191"/>
    </row>
    <row r="47" spans="1:6">
      <c r="B47" s="21"/>
      <c r="C47" s="4"/>
      <c r="D47" s="21"/>
      <c r="E47" s="21"/>
      <c r="F47" s="21"/>
    </row>
    <row r="48" spans="1:6">
      <c r="A48" s="185" t="s">
        <v>216</v>
      </c>
      <c r="B48" s="186" t="s">
        <v>15</v>
      </c>
      <c r="C48" s="181" t="s">
        <v>30</v>
      </c>
      <c r="D48" s="181" t="s">
        <v>36</v>
      </c>
      <c r="E48" s="179" t="s">
        <v>148</v>
      </c>
      <c r="F48" s="186" t="s">
        <v>118</v>
      </c>
    </row>
    <row r="49" spans="1:6">
      <c r="A49" s="185"/>
      <c r="B49" s="186"/>
      <c r="C49" s="182"/>
      <c r="D49" s="182"/>
      <c r="E49" s="180"/>
      <c r="F49" s="186"/>
    </row>
    <row r="50" spans="1:6">
      <c r="A50" s="6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</row>
    <row r="51" spans="1:6">
      <c r="A51" s="187" t="s">
        <v>87</v>
      </c>
      <c r="B51" s="187"/>
      <c r="C51" s="187"/>
      <c r="D51" s="187"/>
      <c r="E51" s="187"/>
      <c r="F51" s="187"/>
    </row>
    <row r="52" spans="1:6" s="123" customFormat="1" ht="37.5">
      <c r="A52" s="121" t="s">
        <v>287</v>
      </c>
      <c r="B52" s="121"/>
      <c r="C52" s="98">
        <v>2770</v>
      </c>
      <c r="D52" s="98">
        <v>2648.8</v>
      </c>
      <c r="E52" s="98">
        <f>D52</f>
        <v>2648.8</v>
      </c>
      <c r="F52" s="98">
        <v>3138.2</v>
      </c>
    </row>
    <row r="53" spans="1:6" ht="56.25">
      <c r="A53" s="57" t="s">
        <v>179</v>
      </c>
      <c r="B53" s="6">
        <f>'1.1. Фін результат_табл. 1'!B9</f>
        <v>1000</v>
      </c>
      <c r="C53" s="122">
        <v>26703.5</v>
      </c>
      <c r="D53" s="122">
        <v>12686.7</v>
      </c>
      <c r="E53" s="158">
        <v>20100</v>
      </c>
      <c r="F53" s="122">
        <v>20297.599999999999</v>
      </c>
    </row>
    <row r="54" spans="1:6" ht="75">
      <c r="A54" s="57" t="s">
        <v>302</v>
      </c>
      <c r="B54" s="6">
        <f>'1.1. Фін результат_табл. 1'!B10</f>
        <v>1010</v>
      </c>
      <c r="C54" s="122">
        <v>23942.5</v>
      </c>
      <c r="D54" s="122">
        <v>10043.200000000001</v>
      </c>
      <c r="E54" s="158">
        <v>17456.5</v>
      </c>
      <c r="F54" s="122">
        <v>17164.8</v>
      </c>
    </row>
    <row r="55" spans="1:6">
      <c r="A55" s="58" t="s">
        <v>241</v>
      </c>
      <c r="B55" s="6">
        <f>'1.1. Фін результат_табл. 1'!B19</f>
        <v>1020</v>
      </c>
      <c r="C55" s="122">
        <v>2770</v>
      </c>
      <c r="D55" s="122">
        <v>2648.8</v>
      </c>
      <c r="E55" s="158">
        <f t="shared" ref="E55:E67" si="0">D55</f>
        <v>2648.8</v>
      </c>
      <c r="F55" s="122">
        <v>3138.2</v>
      </c>
    </row>
    <row r="56" spans="1:6">
      <c r="A56" s="57" t="s">
        <v>122</v>
      </c>
      <c r="B56" s="6">
        <f>'1.1. Фін результат_табл. 1'!B22</f>
        <v>1040</v>
      </c>
      <c r="C56" s="122">
        <v>978.3</v>
      </c>
      <c r="D56" s="122">
        <v>916.4</v>
      </c>
      <c r="E56" s="158">
        <v>912.8</v>
      </c>
      <c r="F56" s="122">
        <v>1119</v>
      </c>
    </row>
    <row r="57" spans="1:6">
      <c r="A57" s="57" t="s">
        <v>119</v>
      </c>
      <c r="B57" s="6">
        <f>'1.1. Фін результат_табл. 1'!B45</f>
        <v>1070</v>
      </c>
      <c r="C57" s="122">
        <v>1522.2</v>
      </c>
      <c r="D57" s="122">
        <v>1445.1</v>
      </c>
      <c r="E57" s="158">
        <v>1464.1</v>
      </c>
      <c r="F57" s="122">
        <v>1744.6</v>
      </c>
    </row>
    <row r="58" spans="1:6" s="123" customFormat="1" ht="37.5">
      <c r="A58" s="57" t="s">
        <v>289</v>
      </c>
      <c r="B58" s="119">
        <v>1030</v>
      </c>
      <c r="C58" s="122">
        <v>9</v>
      </c>
      <c r="D58" s="122">
        <v>5.3</v>
      </c>
      <c r="E58" s="158">
        <f t="shared" si="0"/>
        <v>5.3</v>
      </c>
      <c r="F58" s="122">
        <v>5.4</v>
      </c>
    </row>
    <row r="59" spans="1:6">
      <c r="A59" s="57" t="s">
        <v>28</v>
      </c>
      <c r="B59" s="6">
        <f>'1.1. Фін результат_табл. 1'!B76</f>
        <v>1300</v>
      </c>
      <c r="C59" s="122">
        <v>9</v>
      </c>
      <c r="D59" s="122">
        <v>10.1</v>
      </c>
      <c r="E59" s="158">
        <v>11.2</v>
      </c>
      <c r="F59" s="122">
        <v>5.4</v>
      </c>
    </row>
    <row r="60" spans="1:6" ht="37.5">
      <c r="A60" s="28" t="s">
        <v>4</v>
      </c>
      <c r="B60" s="6">
        <f>'1.1. Фін результат_табл. 1'!B59</f>
        <v>1100</v>
      </c>
      <c r="C60" s="122">
        <v>269.5</v>
      </c>
      <c r="D60" s="122">
        <v>271.89999999999998</v>
      </c>
      <c r="E60" s="158">
        <f t="shared" si="0"/>
        <v>271.89999999999998</v>
      </c>
      <c r="F60" s="122">
        <v>274.60000000000002</v>
      </c>
    </row>
    <row r="61" spans="1:6">
      <c r="A61" s="59" t="s">
        <v>123</v>
      </c>
      <c r="B61" s="6">
        <f>'1.1. Фін результат_табл. 1'!B87</f>
        <v>1410</v>
      </c>
      <c r="C61" s="122">
        <v>283.2</v>
      </c>
      <c r="D61" s="122">
        <v>311</v>
      </c>
      <c r="E61" s="158">
        <v>293.60000000000002</v>
      </c>
      <c r="F61" s="122">
        <v>314.10000000000002</v>
      </c>
    </row>
    <row r="62" spans="1:6">
      <c r="A62" s="53" t="s">
        <v>198</v>
      </c>
      <c r="B62" s="6">
        <f>' 5. Коефіцієнти'!B9</f>
        <v>5010</v>
      </c>
      <c r="C62" s="122">
        <v>1.1000000000000001</v>
      </c>
      <c r="D62" s="122">
        <v>2.5</v>
      </c>
      <c r="E62" s="158">
        <v>1.5</v>
      </c>
      <c r="F62" s="122">
        <v>1.5</v>
      </c>
    </row>
    <row r="63" spans="1:6" ht="56.25">
      <c r="A63" s="53" t="s">
        <v>124</v>
      </c>
      <c r="B63" s="6">
        <f>'1.1. Фін результат_табл. 1'!B77</f>
        <v>1310</v>
      </c>
      <c r="C63" s="122"/>
      <c r="D63" s="122"/>
      <c r="E63" s="158">
        <f t="shared" si="0"/>
        <v>0</v>
      </c>
      <c r="F63" s="122"/>
    </row>
    <row r="64" spans="1:6">
      <c r="A64" s="57" t="s">
        <v>202</v>
      </c>
      <c r="B64" s="6">
        <f>'1.1. Фін результат_табл. 1'!B78</f>
        <v>1320</v>
      </c>
      <c r="C64" s="122"/>
      <c r="D64" s="122"/>
      <c r="E64" s="158">
        <f t="shared" si="0"/>
        <v>0</v>
      </c>
      <c r="F64" s="122"/>
    </row>
    <row r="65" spans="1:6" ht="37.5">
      <c r="A65" s="59" t="s">
        <v>85</v>
      </c>
      <c r="B65" s="6">
        <f>'1.1. Фін результат_табл. 1'!B68</f>
        <v>1170</v>
      </c>
      <c r="C65" s="122">
        <v>269.5</v>
      </c>
      <c r="D65" s="122">
        <v>271.89999999999998</v>
      </c>
      <c r="E65" s="158">
        <f t="shared" si="0"/>
        <v>271.89999999999998</v>
      </c>
      <c r="F65" s="122">
        <v>274.60000000000002</v>
      </c>
    </row>
    <row r="66" spans="1:6" ht="37.5">
      <c r="A66" s="11" t="s">
        <v>120</v>
      </c>
      <c r="B66" s="6">
        <f>'1.1. Фін результат_табл. 1'!B69</f>
        <v>1180</v>
      </c>
      <c r="C66" s="122">
        <v>48.5</v>
      </c>
      <c r="D66" s="122">
        <v>48.9</v>
      </c>
      <c r="E66" s="158">
        <f t="shared" si="0"/>
        <v>48.9</v>
      </c>
      <c r="F66" s="122">
        <v>49.4</v>
      </c>
    </row>
    <row r="67" spans="1:6" ht="37.5">
      <c r="A67" s="28" t="s">
        <v>199</v>
      </c>
      <c r="B67" s="6">
        <f>'1.1. Фін результат_табл. 1'!B71</f>
        <v>1200</v>
      </c>
      <c r="C67" s="122">
        <v>221</v>
      </c>
      <c r="D67" s="122">
        <v>223</v>
      </c>
      <c r="E67" s="158">
        <f t="shared" si="0"/>
        <v>223</v>
      </c>
      <c r="F67" s="122">
        <v>225.2</v>
      </c>
    </row>
    <row r="68" spans="1:6" ht="37.5">
      <c r="A68" s="53" t="s">
        <v>200</v>
      </c>
      <c r="B68" s="6">
        <f>' 5. Коефіцієнти'!B12</f>
        <v>5040</v>
      </c>
      <c r="C68" s="127">
        <v>0.01</v>
      </c>
      <c r="D68" s="127">
        <v>0.02</v>
      </c>
      <c r="E68" s="127">
        <v>0.01</v>
      </c>
      <c r="F68" s="127">
        <v>0.01</v>
      </c>
    </row>
    <row r="69" spans="1:6">
      <c r="A69" s="178" t="s">
        <v>136</v>
      </c>
      <c r="B69" s="178"/>
      <c r="C69" s="178"/>
      <c r="D69" s="178"/>
      <c r="E69" s="178"/>
      <c r="F69" s="178"/>
    </row>
    <row r="70" spans="1:6" ht="37.5">
      <c r="A70" s="56" t="s">
        <v>217</v>
      </c>
      <c r="B70" s="6">
        <f>'2._табл 2'!B21</f>
        <v>2100</v>
      </c>
      <c r="C70" s="12">
        <v>11.1</v>
      </c>
      <c r="D70" s="12">
        <v>11.2</v>
      </c>
      <c r="E70" s="12">
        <f>D70</f>
        <v>11.2</v>
      </c>
      <c r="F70" s="12">
        <v>11.3</v>
      </c>
    </row>
    <row r="71" spans="1:6" ht="37.5">
      <c r="A71" s="33" t="s">
        <v>135</v>
      </c>
      <c r="B71" s="6">
        <f>'2._табл 2'!B24</f>
        <v>2110</v>
      </c>
      <c r="C71" s="12">
        <v>48.5</v>
      </c>
      <c r="D71" s="12">
        <v>48.9</v>
      </c>
      <c r="E71" s="12">
        <f t="shared" ref="E71:E74" si="1">D71</f>
        <v>48.9</v>
      </c>
      <c r="F71" s="12">
        <v>49.4</v>
      </c>
    </row>
    <row r="72" spans="1:6" ht="75">
      <c r="A72" s="33" t="s">
        <v>264</v>
      </c>
      <c r="B72" s="120" t="s">
        <v>288</v>
      </c>
      <c r="C72" s="12">
        <v>780.9</v>
      </c>
      <c r="D72" s="12">
        <v>316.2</v>
      </c>
      <c r="E72" s="12">
        <v>577.5</v>
      </c>
      <c r="F72" s="12">
        <v>568.29999999999995</v>
      </c>
    </row>
    <row r="73" spans="1:6" ht="75">
      <c r="A73" s="56" t="s">
        <v>208</v>
      </c>
      <c r="B73" s="6">
        <f>'2._табл 2'!B27</f>
        <v>2140</v>
      </c>
      <c r="C73" s="12">
        <v>656.4</v>
      </c>
      <c r="D73" s="12">
        <v>677.8</v>
      </c>
      <c r="E73" s="12">
        <f t="shared" si="1"/>
        <v>677.8</v>
      </c>
      <c r="F73" s="12">
        <v>811.9</v>
      </c>
    </row>
    <row r="74" spans="1:6" ht="75">
      <c r="A74" s="56" t="s">
        <v>77</v>
      </c>
      <c r="B74" s="6">
        <f>'2._табл 2'!B37</f>
        <v>2150</v>
      </c>
      <c r="C74" s="12">
        <v>328.1</v>
      </c>
      <c r="D74" s="12">
        <v>343.1</v>
      </c>
      <c r="E74" s="12">
        <f t="shared" si="1"/>
        <v>343.1</v>
      </c>
      <c r="F74" s="12">
        <v>406.9</v>
      </c>
    </row>
    <row r="75" spans="1:6" ht="37.5">
      <c r="A75" s="55" t="s">
        <v>218</v>
      </c>
      <c r="B75" s="6">
        <f>'2._табл 2'!B38</f>
        <v>2200</v>
      </c>
      <c r="C75" s="12">
        <v>1496.9</v>
      </c>
      <c r="D75" s="12">
        <v>1054.0999999999999</v>
      </c>
      <c r="E75" s="12">
        <v>1315.4</v>
      </c>
      <c r="F75" s="12">
        <v>1440.9</v>
      </c>
    </row>
    <row r="76" spans="1:6">
      <c r="A76" s="178" t="s">
        <v>134</v>
      </c>
      <c r="B76" s="178"/>
      <c r="C76" s="178"/>
      <c r="D76" s="178"/>
      <c r="E76" s="178"/>
      <c r="F76" s="178"/>
    </row>
    <row r="77" spans="1:6" ht="37.5">
      <c r="A77" s="55" t="s">
        <v>125</v>
      </c>
      <c r="B77" s="6">
        <f>'3. Рух грошових коштів'!B64</f>
        <v>3600</v>
      </c>
      <c r="C77" s="12">
        <v>342.8</v>
      </c>
      <c r="D77" s="12">
        <v>621.5</v>
      </c>
      <c r="E77" s="12">
        <v>264.39999999999998</v>
      </c>
      <c r="F77" s="12">
        <v>632.9</v>
      </c>
    </row>
    <row r="78" spans="1:6" ht="37.5">
      <c r="A78" s="56" t="s">
        <v>126</v>
      </c>
      <c r="B78" s="6">
        <f>'3. Рух грошових коштів'!B19</f>
        <v>3090</v>
      </c>
      <c r="C78" s="12">
        <v>226.5</v>
      </c>
      <c r="D78" s="12">
        <v>784.8</v>
      </c>
      <c r="E78" s="12">
        <v>767.4</v>
      </c>
      <c r="F78" s="12">
        <v>671.6</v>
      </c>
    </row>
    <row r="79" spans="1:6" ht="37.5">
      <c r="A79" s="56" t="s">
        <v>203</v>
      </c>
      <c r="B79" s="6">
        <f>'3. Рух грошових коштів'!B36</f>
        <v>3320</v>
      </c>
      <c r="C79" s="12"/>
      <c r="D79" s="12">
        <v>-673.9</v>
      </c>
      <c r="E79" s="12">
        <v>-82.5</v>
      </c>
      <c r="F79" s="12">
        <v>-680.6</v>
      </c>
    </row>
    <row r="80" spans="1:6" ht="37.5">
      <c r="A80" s="56" t="s">
        <v>127</v>
      </c>
      <c r="B80" s="6">
        <f>'3. Рух грошових коштів'!B62</f>
        <v>3580</v>
      </c>
      <c r="C80" s="12">
        <v>-304.89999999999998</v>
      </c>
      <c r="D80" s="12">
        <v>-316.39999999999998</v>
      </c>
      <c r="E80" s="12">
        <f t="shared" ref="E80:E81" si="2">D80</f>
        <v>-316.39999999999998</v>
      </c>
      <c r="F80" s="12">
        <v>411.2</v>
      </c>
    </row>
    <row r="81" spans="1:6" ht="37.5">
      <c r="A81" s="56" t="s">
        <v>151</v>
      </c>
      <c r="B81" s="6">
        <f>'3. Рух грошових коштів'!B65</f>
        <v>3610</v>
      </c>
      <c r="C81" s="12"/>
      <c r="D81" s="12"/>
      <c r="E81" s="12">
        <f t="shared" si="2"/>
        <v>0</v>
      </c>
      <c r="F81" s="12"/>
    </row>
    <row r="82" spans="1:6" ht="37.5">
      <c r="A82" s="55" t="s">
        <v>128</v>
      </c>
      <c r="B82" s="6">
        <f>'3. Рух грошових коштів'!B66</f>
        <v>3620</v>
      </c>
      <c r="C82" s="12">
        <v>264.39999999999998</v>
      </c>
      <c r="D82" s="12">
        <v>416</v>
      </c>
      <c r="E82" s="12">
        <v>632.9</v>
      </c>
      <c r="F82" s="12">
        <v>212.7</v>
      </c>
    </row>
    <row r="83" spans="1:6">
      <c r="A83" s="183" t="s">
        <v>184</v>
      </c>
      <c r="B83" s="184"/>
      <c r="C83" s="184"/>
      <c r="D83" s="184"/>
      <c r="E83" s="184"/>
      <c r="F83" s="184"/>
    </row>
    <row r="84" spans="1:6">
      <c r="A84" s="56" t="s">
        <v>183</v>
      </c>
      <c r="B84" s="6">
        <f>'4. Кап. інвестиції'!B7</f>
        <v>4000</v>
      </c>
      <c r="C84" s="12"/>
      <c r="D84" s="12">
        <v>561.6</v>
      </c>
      <c r="E84" s="12">
        <v>70.5</v>
      </c>
      <c r="F84" s="12">
        <v>567.20000000000005</v>
      </c>
    </row>
    <row r="85" spans="1:6">
      <c r="A85" s="188" t="s">
        <v>187</v>
      </c>
      <c r="B85" s="188"/>
      <c r="C85" s="188"/>
      <c r="D85" s="188"/>
      <c r="E85" s="188"/>
      <c r="F85" s="188"/>
    </row>
    <row r="86" spans="1:6" ht="37.5">
      <c r="A86" s="56" t="s">
        <v>154</v>
      </c>
      <c r="B86" s="6">
        <f>' 5. Коефіцієнти'!B10</f>
        <v>5020</v>
      </c>
      <c r="C86" s="12">
        <v>0.1</v>
      </c>
      <c r="D86" s="12">
        <v>0.1</v>
      </c>
      <c r="E86" s="12">
        <f>D86</f>
        <v>0.1</v>
      </c>
      <c r="F86" s="12">
        <v>0.1</v>
      </c>
    </row>
    <row r="87" spans="1:6" ht="37.5">
      <c r="A87" s="56" t="s">
        <v>150</v>
      </c>
      <c r="B87" s="6">
        <f>' 5. Коефіцієнти'!B11</f>
        <v>5030</v>
      </c>
      <c r="C87" s="12">
        <v>0.2</v>
      </c>
      <c r="D87" s="12">
        <v>0.2</v>
      </c>
      <c r="E87" s="12">
        <f t="shared" ref="E87" si="3">D87</f>
        <v>0.2</v>
      </c>
      <c r="F87" s="12">
        <v>0.3</v>
      </c>
    </row>
    <row r="88" spans="1:6" ht="37.5">
      <c r="A88" s="56" t="s">
        <v>201</v>
      </c>
      <c r="B88" s="6">
        <f>' 5. Коефіцієнти'!B15</f>
        <v>5110</v>
      </c>
      <c r="C88" s="12">
        <v>2.2000000000000002</v>
      </c>
      <c r="D88" s="12">
        <v>0.9</v>
      </c>
      <c r="E88" s="12">
        <v>1.1000000000000001</v>
      </c>
      <c r="F88" s="12">
        <v>1.1000000000000001</v>
      </c>
    </row>
    <row r="89" spans="1:6">
      <c r="A89" s="178" t="s">
        <v>186</v>
      </c>
      <c r="B89" s="178"/>
      <c r="C89" s="178"/>
      <c r="D89" s="178"/>
      <c r="E89" s="178"/>
      <c r="F89" s="178"/>
    </row>
    <row r="90" spans="1:6">
      <c r="A90" s="56" t="s">
        <v>129</v>
      </c>
      <c r="B90" s="6">
        <v>6000</v>
      </c>
      <c r="C90" s="12">
        <v>150.30000000000001</v>
      </c>
      <c r="D90" s="12">
        <v>674.3</v>
      </c>
      <c r="E90" s="12">
        <v>210.4</v>
      </c>
      <c r="F90" s="12">
        <v>689.3</v>
      </c>
    </row>
    <row r="91" spans="1:6">
      <c r="A91" s="56" t="s">
        <v>130</v>
      </c>
      <c r="B91" s="6">
        <v>6010</v>
      </c>
      <c r="C91" s="12">
        <v>1892.9</v>
      </c>
      <c r="D91" s="12">
        <v>1468.5</v>
      </c>
      <c r="E91" s="12">
        <v>2220.4</v>
      </c>
      <c r="F91" s="12">
        <v>1800.2</v>
      </c>
    </row>
    <row r="92" spans="1:6" ht="37.5">
      <c r="A92" s="56" t="s">
        <v>219</v>
      </c>
      <c r="B92" s="6">
        <v>6020</v>
      </c>
      <c r="C92" s="12">
        <v>264.39999999999998</v>
      </c>
      <c r="D92" s="12">
        <v>205.5</v>
      </c>
      <c r="E92" s="12">
        <v>632.9</v>
      </c>
      <c r="F92" s="12">
        <v>212.7</v>
      </c>
    </row>
    <row r="93" spans="1:6" s="5" customFormat="1">
      <c r="A93" s="55" t="s">
        <v>223</v>
      </c>
      <c r="B93" s="6">
        <v>6030</v>
      </c>
      <c r="C93" s="128">
        <v>2043.2</v>
      </c>
      <c r="D93" s="128">
        <v>2142.8000000000002</v>
      </c>
      <c r="E93" s="128">
        <v>3063.7</v>
      </c>
      <c r="F93" s="128">
        <v>2702.2</v>
      </c>
    </row>
    <row r="94" spans="1:6" ht="37.5">
      <c r="A94" s="56" t="s">
        <v>152</v>
      </c>
      <c r="B94" s="6">
        <v>6040</v>
      </c>
      <c r="C94" s="12"/>
      <c r="D94" s="12"/>
      <c r="E94" s="12">
        <f t="shared" ref="E94:E98" si="4">D94</f>
        <v>0</v>
      </c>
      <c r="F94" s="12"/>
    </row>
    <row r="95" spans="1:6" ht="37.5">
      <c r="A95" s="56" t="s">
        <v>153</v>
      </c>
      <c r="B95" s="6">
        <v>6050</v>
      </c>
      <c r="C95" s="12">
        <v>645.20000000000005</v>
      </c>
      <c r="D95" s="12">
        <v>997.5</v>
      </c>
      <c r="E95" s="12">
        <v>1689.9</v>
      </c>
      <c r="F95" s="12">
        <v>1825.2</v>
      </c>
    </row>
    <row r="96" spans="1:6" s="5" customFormat="1" ht="37.5">
      <c r="A96" s="55" t="s">
        <v>222</v>
      </c>
      <c r="B96" s="6">
        <v>6060</v>
      </c>
      <c r="C96" s="128">
        <v>645.20000000000005</v>
      </c>
      <c r="D96" s="128">
        <v>997.5</v>
      </c>
      <c r="E96" s="128">
        <v>1689.9</v>
      </c>
      <c r="F96" s="128">
        <v>1825.2</v>
      </c>
    </row>
    <row r="97" spans="1:6" ht="37.5">
      <c r="A97" s="56" t="s">
        <v>220</v>
      </c>
      <c r="B97" s="6">
        <v>6070</v>
      </c>
      <c r="C97" s="12"/>
      <c r="D97" s="12"/>
      <c r="E97" s="12">
        <f t="shared" si="4"/>
        <v>0</v>
      </c>
      <c r="F97" s="12"/>
    </row>
    <row r="98" spans="1:6" ht="37.5">
      <c r="A98" s="56" t="s">
        <v>221</v>
      </c>
      <c r="B98" s="6">
        <v>6080</v>
      </c>
      <c r="C98" s="12"/>
      <c r="D98" s="12"/>
      <c r="E98" s="12">
        <f t="shared" si="4"/>
        <v>0</v>
      </c>
      <c r="F98" s="12"/>
    </row>
    <row r="99" spans="1:6" s="5" customFormat="1">
      <c r="A99" s="55" t="s">
        <v>131</v>
      </c>
      <c r="B99" s="6">
        <v>6090</v>
      </c>
      <c r="C99" s="128">
        <v>1398</v>
      </c>
      <c r="D99" s="128">
        <v>921.2</v>
      </c>
      <c r="E99" s="128">
        <v>1373.8</v>
      </c>
      <c r="F99" s="128">
        <v>877</v>
      </c>
    </row>
    <row r="100" spans="1:6" s="5" customFormat="1">
      <c r="A100" s="47"/>
      <c r="B100" s="20"/>
      <c r="C100" s="42"/>
      <c r="D100" s="48"/>
      <c r="E100" s="48"/>
      <c r="F100" s="48"/>
    </row>
    <row r="101" spans="1:6">
      <c r="A101" s="22"/>
      <c r="C101" s="24"/>
      <c r="D101" s="23"/>
      <c r="E101" s="23"/>
      <c r="F101" s="23"/>
    </row>
    <row r="102" spans="1:6" ht="34.5" customHeight="1">
      <c r="A102" s="129" t="s">
        <v>303</v>
      </c>
      <c r="B102" s="1"/>
      <c r="C102" s="130" t="s">
        <v>96</v>
      </c>
      <c r="D102" s="131"/>
      <c r="E102" s="176" t="s">
        <v>281</v>
      </c>
      <c r="F102" s="176"/>
    </row>
    <row r="103" spans="1:6" s="2" customFormat="1">
      <c r="A103" s="20" t="s">
        <v>71</v>
      </c>
      <c r="B103" s="3"/>
      <c r="C103" s="123" t="s">
        <v>72</v>
      </c>
      <c r="D103" s="123"/>
      <c r="E103" s="123"/>
      <c r="F103" s="123"/>
    </row>
    <row r="105" spans="1:6">
      <c r="A105" s="38"/>
    </row>
    <row r="106" spans="1:6">
      <c r="A106" s="38"/>
    </row>
    <row r="107" spans="1:6">
      <c r="A107" s="38"/>
    </row>
    <row r="108" spans="1:6" s="20" customFormat="1">
      <c r="A108" s="38"/>
      <c r="F108" s="3"/>
    </row>
    <row r="109" spans="1:6" s="20" customFormat="1">
      <c r="A109" s="38"/>
      <c r="F109" s="3"/>
    </row>
    <row r="110" spans="1:6" s="20" customFormat="1">
      <c r="A110" s="38"/>
      <c r="F110" s="3"/>
    </row>
    <row r="111" spans="1:6" s="20" customFormat="1">
      <c r="A111" s="38"/>
      <c r="F111" s="3"/>
    </row>
    <row r="112" spans="1:6" s="20" customFormat="1">
      <c r="A112" s="38"/>
      <c r="F112" s="3"/>
    </row>
    <row r="113" spans="1:6" s="20" customFormat="1">
      <c r="A113" s="38"/>
      <c r="F113" s="3"/>
    </row>
    <row r="114" spans="1:6" s="20" customFormat="1">
      <c r="A114" s="38"/>
      <c r="F114" s="3"/>
    </row>
    <row r="115" spans="1:6" s="20" customFormat="1">
      <c r="A115" s="38"/>
      <c r="F115" s="3"/>
    </row>
    <row r="116" spans="1:6" s="20" customFormat="1">
      <c r="A116" s="38"/>
      <c r="F116" s="3"/>
    </row>
    <row r="117" spans="1:6" s="20" customFormat="1">
      <c r="A117" s="38"/>
      <c r="F117" s="3"/>
    </row>
    <row r="118" spans="1:6" s="20" customFormat="1">
      <c r="A118" s="38"/>
      <c r="F118" s="3"/>
    </row>
    <row r="119" spans="1:6" s="20" customFormat="1">
      <c r="A119" s="38"/>
      <c r="F119" s="3"/>
    </row>
    <row r="120" spans="1:6" s="20" customFormat="1">
      <c r="A120" s="38"/>
      <c r="F120" s="3"/>
    </row>
    <row r="121" spans="1:6" s="20" customFormat="1">
      <c r="A121" s="38"/>
      <c r="F121" s="3"/>
    </row>
    <row r="122" spans="1:6" s="20" customFormat="1">
      <c r="A122" s="38"/>
      <c r="F122" s="3"/>
    </row>
    <row r="123" spans="1:6" s="20" customFormat="1">
      <c r="A123" s="38"/>
      <c r="F123" s="3"/>
    </row>
    <row r="124" spans="1:6" s="20" customFormat="1">
      <c r="A124" s="38"/>
      <c r="F124" s="3"/>
    </row>
    <row r="125" spans="1:6" s="20" customFormat="1">
      <c r="A125" s="38"/>
      <c r="F125" s="3"/>
    </row>
    <row r="126" spans="1:6" s="20" customFormat="1">
      <c r="A126" s="38"/>
      <c r="F126" s="3"/>
    </row>
    <row r="127" spans="1:6" s="20" customFormat="1">
      <c r="A127" s="38"/>
      <c r="F127" s="3"/>
    </row>
    <row r="128" spans="1:6" s="20" customFormat="1">
      <c r="A128" s="38"/>
      <c r="F128" s="3"/>
    </row>
    <row r="129" spans="1:6" s="20" customFormat="1">
      <c r="A129" s="38"/>
      <c r="F129" s="3"/>
    </row>
    <row r="130" spans="1:6" s="20" customFormat="1">
      <c r="A130" s="38"/>
      <c r="F130" s="3"/>
    </row>
    <row r="131" spans="1:6" s="20" customFormat="1">
      <c r="A131" s="38"/>
      <c r="F131" s="3"/>
    </row>
    <row r="132" spans="1:6" s="20" customFormat="1">
      <c r="A132" s="38"/>
      <c r="F132" s="3"/>
    </row>
    <row r="133" spans="1:6" s="20" customFormat="1">
      <c r="A133" s="38"/>
      <c r="F133" s="3"/>
    </row>
    <row r="134" spans="1:6" s="20" customFormat="1">
      <c r="A134" s="38"/>
      <c r="F134" s="3"/>
    </row>
    <row r="135" spans="1:6" s="20" customFormat="1">
      <c r="A135" s="38"/>
      <c r="F135" s="3"/>
    </row>
    <row r="136" spans="1:6" s="20" customFormat="1">
      <c r="A136" s="38"/>
      <c r="F136" s="3"/>
    </row>
    <row r="137" spans="1:6" s="20" customFormat="1">
      <c r="A137" s="38"/>
      <c r="F137" s="3"/>
    </row>
    <row r="138" spans="1:6" s="20" customFormat="1">
      <c r="A138" s="38"/>
      <c r="F138" s="3"/>
    </row>
    <row r="139" spans="1:6" s="20" customFormat="1">
      <c r="A139" s="38"/>
      <c r="F139" s="3"/>
    </row>
    <row r="140" spans="1:6" s="20" customFormat="1">
      <c r="A140" s="38"/>
      <c r="F140" s="3"/>
    </row>
    <row r="141" spans="1:6" s="20" customFormat="1">
      <c r="A141" s="38"/>
      <c r="F141" s="3"/>
    </row>
    <row r="142" spans="1:6" s="20" customFormat="1">
      <c r="A142" s="38"/>
      <c r="F142" s="3"/>
    </row>
    <row r="143" spans="1:6" s="20" customFormat="1">
      <c r="A143" s="38"/>
      <c r="F143" s="3"/>
    </row>
    <row r="144" spans="1:6" s="20" customFormat="1">
      <c r="A144" s="38"/>
      <c r="F144" s="3"/>
    </row>
    <row r="145" spans="1:6" s="20" customFormat="1">
      <c r="A145" s="38"/>
      <c r="F145" s="3"/>
    </row>
    <row r="146" spans="1:6" s="20" customFormat="1">
      <c r="A146" s="38"/>
      <c r="F146" s="3"/>
    </row>
    <row r="147" spans="1:6" s="20" customFormat="1">
      <c r="A147" s="38"/>
      <c r="F147" s="3"/>
    </row>
    <row r="148" spans="1:6" s="20" customFormat="1">
      <c r="A148" s="38"/>
      <c r="F148" s="3"/>
    </row>
    <row r="149" spans="1:6" s="20" customFormat="1">
      <c r="A149" s="38"/>
      <c r="F149" s="3"/>
    </row>
    <row r="150" spans="1:6" s="20" customFormat="1">
      <c r="A150" s="38"/>
      <c r="F150" s="3"/>
    </row>
    <row r="151" spans="1:6" s="20" customFormat="1">
      <c r="A151" s="38"/>
      <c r="F151" s="3"/>
    </row>
    <row r="152" spans="1:6" s="20" customFormat="1">
      <c r="A152" s="38"/>
      <c r="F152" s="3"/>
    </row>
    <row r="153" spans="1:6" s="20" customFormat="1">
      <c r="A153" s="38"/>
      <c r="F153" s="3"/>
    </row>
    <row r="154" spans="1:6" s="20" customFormat="1">
      <c r="A154" s="38"/>
      <c r="F154" s="3"/>
    </row>
    <row r="155" spans="1:6" s="20" customFormat="1">
      <c r="A155" s="38"/>
      <c r="F155" s="3"/>
    </row>
    <row r="156" spans="1:6" s="20" customFormat="1">
      <c r="A156" s="38"/>
      <c r="F156" s="3"/>
    </row>
    <row r="157" spans="1:6" s="20" customFormat="1">
      <c r="A157" s="38"/>
      <c r="F157" s="3"/>
    </row>
    <row r="158" spans="1:6" s="20" customFormat="1">
      <c r="A158" s="38"/>
      <c r="F158" s="3"/>
    </row>
    <row r="159" spans="1:6" s="20" customFormat="1">
      <c r="A159" s="38"/>
      <c r="F159" s="3"/>
    </row>
    <row r="160" spans="1:6" s="20" customFormat="1">
      <c r="A160" s="38"/>
      <c r="F160" s="3"/>
    </row>
    <row r="161" spans="1:6" s="20" customFormat="1">
      <c r="A161" s="38"/>
      <c r="F161" s="3"/>
    </row>
    <row r="162" spans="1:6" s="20" customFormat="1">
      <c r="A162" s="38"/>
      <c r="F162" s="3"/>
    </row>
    <row r="163" spans="1:6" s="20" customFormat="1">
      <c r="A163" s="38"/>
      <c r="F163" s="3"/>
    </row>
    <row r="164" spans="1:6" s="20" customFormat="1">
      <c r="A164" s="38"/>
      <c r="F164" s="3"/>
    </row>
    <row r="165" spans="1:6" s="20" customFormat="1">
      <c r="A165" s="38"/>
      <c r="F165" s="3"/>
    </row>
    <row r="166" spans="1:6" s="20" customFormat="1">
      <c r="A166" s="38"/>
      <c r="F166" s="3"/>
    </row>
    <row r="167" spans="1:6" s="20" customFormat="1">
      <c r="A167" s="38"/>
      <c r="F167" s="3"/>
    </row>
    <row r="168" spans="1:6" s="20" customFormat="1">
      <c r="A168" s="38"/>
      <c r="F168" s="3"/>
    </row>
    <row r="169" spans="1:6" s="20" customFormat="1">
      <c r="A169" s="38"/>
      <c r="F169" s="3"/>
    </row>
    <row r="170" spans="1:6" s="20" customFormat="1">
      <c r="A170" s="38"/>
      <c r="F170" s="3"/>
    </row>
    <row r="171" spans="1:6" s="20" customFormat="1">
      <c r="A171" s="38"/>
      <c r="F171" s="3"/>
    </row>
    <row r="172" spans="1:6" s="20" customFormat="1">
      <c r="A172" s="38"/>
      <c r="F172" s="3"/>
    </row>
    <row r="173" spans="1:6" s="20" customFormat="1">
      <c r="A173" s="38"/>
      <c r="F173" s="3"/>
    </row>
    <row r="174" spans="1:6" s="20" customFormat="1">
      <c r="A174" s="38"/>
      <c r="F174" s="3"/>
    </row>
    <row r="175" spans="1:6" s="20" customFormat="1">
      <c r="A175" s="38"/>
      <c r="F175" s="3"/>
    </row>
    <row r="176" spans="1:6" s="20" customFormat="1">
      <c r="A176" s="38"/>
      <c r="F176" s="3"/>
    </row>
    <row r="177" spans="1:6" s="20" customFormat="1">
      <c r="A177" s="38"/>
      <c r="F177" s="3"/>
    </row>
    <row r="178" spans="1:6" s="20" customFormat="1">
      <c r="A178" s="38"/>
      <c r="F178" s="3"/>
    </row>
    <row r="179" spans="1:6" s="20" customFormat="1">
      <c r="A179" s="38"/>
      <c r="F179" s="3"/>
    </row>
    <row r="180" spans="1:6" s="20" customFormat="1">
      <c r="A180" s="38"/>
      <c r="F180" s="3"/>
    </row>
    <row r="181" spans="1:6" s="20" customFormat="1">
      <c r="A181" s="38"/>
      <c r="F181" s="3"/>
    </row>
    <row r="182" spans="1:6" s="20" customFormat="1">
      <c r="A182" s="38"/>
      <c r="F182" s="3"/>
    </row>
    <row r="183" spans="1:6" s="20" customFormat="1">
      <c r="A183" s="38"/>
      <c r="F183" s="3"/>
    </row>
    <row r="184" spans="1:6" s="20" customFormat="1">
      <c r="A184" s="38"/>
      <c r="F184" s="3"/>
    </row>
    <row r="185" spans="1:6" s="20" customFormat="1">
      <c r="A185" s="38"/>
      <c r="F185" s="3"/>
    </row>
    <row r="186" spans="1:6" s="20" customFormat="1">
      <c r="A186" s="38"/>
      <c r="F186" s="3"/>
    </row>
    <row r="187" spans="1:6" s="20" customFormat="1">
      <c r="A187" s="38"/>
      <c r="F187" s="3"/>
    </row>
    <row r="188" spans="1:6" s="20" customFormat="1">
      <c r="A188" s="38"/>
      <c r="F188" s="3"/>
    </row>
    <row r="189" spans="1:6" s="20" customFormat="1">
      <c r="A189" s="38"/>
      <c r="F189" s="3"/>
    </row>
    <row r="190" spans="1:6" s="20" customFormat="1">
      <c r="A190" s="38"/>
      <c r="F190" s="3"/>
    </row>
    <row r="191" spans="1:6" s="20" customFormat="1">
      <c r="A191" s="38"/>
      <c r="F191" s="3"/>
    </row>
    <row r="192" spans="1:6" s="20" customFormat="1">
      <c r="A192" s="38"/>
      <c r="F192" s="3"/>
    </row>
    <row r="193" spans="1:6" s="20" customFormat="1">
      <c r="A193" s="38"/>
      <c r="F193" s="3"/>
    </row>
    <row r="194" spans="1:6" s="20" customFormat="1">
      <c r="A194" s="38"/>
      <c r="F194" s="3"/>
    </row>
    <row r="195" spans="1:6" s="20" customFormat="1">
      <c r="A195" s="38"/>
      <c r="F195" s="3"/>
    </row>
    <row r="196" spans="1:6" s="20" customFormat="1">
      <c r="A196" s="38"/>
      <c r="F196" s="3"/>
    </row>
    <row r="197" spans="1:6" s="20" customFormat="1">
      <c r="A197" s="38"/>
      <c r="F197" s="3"/>
    </row>
    <row r="198" spans="1:6" s="20" customFormat="1">
      <c r="A198" s="38"/>
      <c r="F198" s="3"/>
    </row>
    <row r="199" spans="1:6" s="20" customFormat="1">
      <c r="A199" s="38"/>
      <c r="F199" s="3"/>
    </row>
    <row r="200" spans="1:6" s="20" customFormat="1">
      <c r="A200" s="38"/>
      <c r="F200" s="3"/>
    </row>
    <row r="201" spans="1:6" s="20" customFormat="1">
      <c r="A201" s="38"/>
      <c r="F201" s="3"/>
    </row>
    <row r="202" spans="1:6" s="20" customFormat="1">
      <c r="A202" s="38"/>
      <c r="F202" s="3"/>
    </row>
    <row r="203" spans="1:6" s="20" customFormat="1">
      <c r="A203" s="38"/>
      <c r="F203" s="3"/>
    </row>
    <row r="204" spans="1:6" s="20" customFormat="1">
      <c r="A204" s="38"/>
      <c r="F204" s="3"/>
    </row>
    <row r="205" spans="1:6" s="20" customFormat="1">
      <c r="A205" s="38"/>
      <c r="F205" s="3"/>
    </row>
    <row r="206" spans="1:6" s="20" customFormat="1">
      <c r="A206" s="38"/>
      <c r="F206" s="3"/>
    </row>
    <row r="207" spans="1:6" s="20" customFormat="1">
      <c r="A207" s="38"/>
      <c r="F207" s="3"/>
    </row>
    <row r="208" spans="1:6" s="20" customFormat="1">
      <c r="A208" s="38"/>
      <c r="F208" s="3"/>
    </row>
    <row r="209" spans="1:6" s="20" customFormat="1">
      <c r="A209" s="38"/>
      <c r="F209" s="3"/>
    </row>
    <row r="210" spans="1:6" s="20" customFormat="1">
      <c r="A210" s="38"/>
      <c r="F210" s="3"/>
    </row>
    <row r="211" spans="1:6" s="20" customFormat="1">
      <c r="A211" s="38"/>
      <c r="F211" s="3"/>
    </row>
    <row r="212" spans="1:6" s="20" customFormat="1">
      <c r="A212" s="38"/>
      <c r="F212" s="3"/>
    </row>
    <row r="213" spans="1:6" s="20" customFormat="1">
      <c r="A213" s="38"/>
      <c r="F213" s="3"/>
    </row>
    <row r="214" spans="1:6" s="20" customFormat="1">
      <c r="A214" s="38"/>
      <c r="F214" s="3"/>
    </row>
    <row r="215" spans="1:6" s="20" customFormat="1">
      <c r="A215" s="38"/>
      <c r="F215" s="3"/>
    </row>
    <row r="216" spans="1:6" s="20" customFormat="1">
      <c r="A216" s="38"/>
      <c r="F216" s="3"/>
    </row>
    <row r="217" spans="1:6" s="20" customFormat="1">
      <c r="A217" s="38"/>
      <c r="F217" s="3"/>
    </row>
    <row r="218" spans="1:6" s="20" customFormat="1">
      <c r="A218" s="38"/>
      <c r="F218" s="3"/>
    </row>
    <row r="219" spans="1:6" s="20" customFormat="1">
      <c r="A219" s="38"/>
      <c r="F219" s="3"/>
    </row>
    <row r="220" spans="1:6" s="20" customFormat="1">
      <c r="A220" s="38"/>
      <c r="F220" s="3"/>
    </row>
    <row r="221" spans="1:6" s="20" customFormat="1">
      <c r="A221" s="38"/>
      <c r="F221" s="3"/>
    </row>
    <row r="222" spans="1:6" s="20" customFormat="1">
      <c r="A222" s="38"/>
      <c r="F222" s="3"/>
    </row>
    <row r="223" spans="1:6" s="20" customFormat="1">
      <c r="A223" s="38"/>
      <c r="F223" s="3"/>
    </row>
    <row r="224" spans="1:6" s="20" customFormat="1">
      <c r="A224" s="38"/>
      <c r="F224" s="3"/>
    </row>
    <row r="225" spans="1:6" s="20" customFormat="1">
      <c r="A225" s="38"/>
      <c r="F225" s="3"/>
    </row>
    <row r="226" spans="1:6" s="20" customFormat="1">
      <c r="A226" s="38"/>
      <c r="F226" s="3"/>
    </row>
    <row r="227" spans="1:6" s="20" customFormat="1">
      <c r="A227" s="38"/>
      <c r="F227" s="3"/>
    </row>
    <row r="228" spans="1:6" s="20" customFormat="1">
      <c r="A228" s="38"/>
      <c r="F228" s="3"/>
    </row>
    <row r="229" spans="1:6" s="20" customFormat="1">
      <c r="A229" s="38"/>
      <c r="F229" s="3"/>
    </row>
    <row r="230" spans="1:6" s="20" customFormat="1">
      <c r="A230" s="38"/>
      <c r="F230" s="3"/>
    </row>
    <row r="231" spans="1:6" s="20" customFormat="1">
      <c r="A231" s="38"/>
      <c r="F231" s="3"/>
    </row>
    <row r="232" spans="1:6" s="20" customFormat="1">
      <c r="A232" s="38"/>
      <c r="F232" s="3"/>
    </row>
    <row r="233" spans="1:6" s="20" customFormat="1">
      <c r="A233" s="38"/>
      <c r="F233" s="3"/>
    </row>
    <row r="234" spans="1:6" s="20" customFormat="1">
      <c r="A234" s="38"/>
      <c r="F234" s="3"/>
    </row>
    <row r="235" spans="1:6" s="20" customFormat="1">
      <c r="A235" s="38"/>
      <c r="F235" s="3"/>
    </row>
    <row r="236" spans="1:6" s="20" customFormat="1">
      <c r="A236" s="38"/>
      <c r="F236" s="3"/>
    </row>
    <row r="237" spans="1:6" s="20" customFormat="1">
      <c r="A237" s="38"/>
      <c r="F237" s="3"/>
    </row>
    <row r="238" spans="1:6" s="20" customFormat="1">
      <c r="A238" s="38"/>
      <c r="F238" s="3"/>
    </row>
    <row r="239" spans="1:6" s="20" customFormat="1">
      <c r="A239" s="38"/>
      <c r="F239" s="3"/>
    </row>
    <row r="240" spans="1:6" s="20" customFormat="1">
      <c r="A240" s="38"/>
      <c r="F240" s="3"/>
    </row>
    <row r="241" spans="1:6" s="20" customFormat="1">
      <c r="A241" s="38"/>
      <c r="F241" s="3"/>
    </row>
    <row r="242" spans="1:6" s="20" customFormat="1">
      <c r="A242" s="38"/>
      <c r="F242" s="3"/>
    </row>
    <row r="243" spans="1:6" s="20" customFormat="1">
      <c r="A243" s="38"/>
      <c r="F243" s="3"/>
    </row>
    <row r="244" spans="1:6" s="20" customFormat="1">
      <c r="A244" s="38"/>
      <c r="F244" s="3"/>
    </row>
    <row r="245" spans="1:6" s="20" customFormat="1">
      <c r="A245" s="38"/>
      <c r="F245" s="3"/>
    </row>
    <row r="246" spans="1:6" s="20" customFormat="1">
      <c r="A246" s="38"/>
      <c r="F246" s="3"/>
    </row>
    <row r="247" spans="1:6" s="20" customFormat="1">
      <c r="A247" s="38"/>
      <c r="F247" s="3"/>
    </row>
    <row r="248" spans="1:6" s="20" customFormat="1">
      <c r="A248" s="38"/>
      <c r="F248" s="3"/>
    </row>
    <row r="249" spans="1:6" s="20" customFormat="1">
      <c r="A249" s="38"/>
      <c r="F249" s="3"/>
    </row>
    <row r="250" spans="1:6" s="20" customFormat="1">
      <c r="A250" s="38"/>
      <c r="F250" s="3"/>
    </row>
    <row r="251" spans="1:6" s="20" customFormat="1">
      <c r="A251" s="38"/>
      <c r="F251" s="3"/>
    </row>
    <row r="252" spans="1:6" s="20" customFormat="1">
      <c r="A252" s="38"/>
      <c r="F252" s="3"/>
    </row>
    <row r="253" spans="1:6" s="20" customFormat="1">
      <c r="A253" s="38"/>
      <c r="F253" s="3"/>
    </row>
    <row r="254" spans="1:6" s="20" customFormat="1">
      <c r="A254" s="38"/>
      <c r="F254" s="3"/>
    </row>
    <row r="255" spans="1:6" s="20" customFormat="1">
      <c r="A255" s="38"/>
      <c r="F255" s="3"/>
    </row>
    <row r="256" spans="1:6" s="20" customFormat="1">
      <c r="A256" s="38"/>
      <c r="F256" s="3"/>
    </row>
    <row r="257" spans="1:6" s="20" customFormat="1">
      <c r="A257" s="38"/>
      <c r="F257" s="3"/>
    </row>
    <row r="258" spans="1:6" s="20" customFormat="1">
      <c r="A258" s="38"/>
      <c r="F258" s="3"/>
    </row>
    <row r="259" spans="1:6" s="20" customFormat="1">
      <c r="A259" s="38"/>
      <c r="F259" s="3"/>
    </row>
    <row r="260" spans="1:6" s="20" customFormat="1">
      <c r="A260" s="38"/>
      <c r="F260" s="3"/>
    </row>
    <row r="261" spans="1:6" s="20" customFormat="1">
      <c r="A261" s="38"/>
      <c r="F261" s="3"/>
    </row>
    <row r="262" spans="1:6" s="20" customFormat="1">
      <c r="A262" s="38"/>
      <c r="F262" s="3"/>
    </row>
    <row r="263" spans="1:6" s="20" customFormat="1">
      <c r="A263" s="38"/>
      <c r="F263" s="3"/>
    </row>
    <row r="264" spans="1:6" s="20" customFormat="1">
      <c r="A264" s="38"/>
      <c r="F264" s="3"/>
    </row>
    <row r="265" spans="1:6" s="20" customFormat="1">
      <c r="A265" s="38"/>
      <c r="F265" s="3"/>
    </row>
    <row r="266" spans="1:6" s="20" customFormat="1">
      <c r="A266" s="38"/>
      <c r="F266" s="3"/>
    </row>
    <row r="267" spans="1:6" s="20" customFormat="1">
      <c r="A267" s="38"/>
      <c r="F267" s="3"/>
    </row>
    <row r="268" spans="1:6" s="20" customFormat="1">
      <c r="A268" s="38"/>
      <c r="F268" s="3"/>
    </row>
    <row r="269" spans="1:6" s="20" customFormat="1">
      <c r="A269" s="38"/>
      <c r="F269" s="3"/>
    </row>
    <row r="270" spans="1:6" s="20" customFormat="1">
      <c r="A270" s="38"/>
      <c r="F270" s="3"/>
    </row>
    <row r="271" spans="1:6" s="20" customFormat="1">
      <c r="A271" s="38"/>
      <c r="F271" s="3"/>
    </row>
    <row r="272" spans="1:6" s="20" customFormat="1">
      <c r="A272" s="38"/>
      <c r="F272" s="3"/>
    </row>
  </sheetData>
  <mergeCells count="29">
    <mergeCell ref="B30:F30"/>
    <mergeCell ref="B31:F31"/>
    <mergeCell ref="B32:F32"/>
    <mergeCell ref="B33:F33"/>
    <mergeCell ref="A46:F46"/>
    <mergeCell ref="B37:F37"/>
    <mergeCell ref="B38:F38"/>
    <mergeCell ref="B39:F39"/>
    <mergeCell ref="B36:F36"/>
    <mergeCell ref="A44:F44"/>
    <mergeCell ref="B40:F40"/>
    <mergeCell ref="B35:F35"/>
    <mergeCell ref="B34:F34"/>
    <mergeCell ref="E102:F102"/>
    <mergeCell ref="E1:F1"/>
    <mergeCell ref="A89:F89"/>
    <mergeCell ref="A69:F69"/>
    <mergeCell ref="E48:E49"/>
    <mergeCell ref="D48:D49"/>
    <mergeCell ref="A83:F83"/>
    <mergeCell ref="A48:A49"/>
    <mergeCell ref="B48:B49"/>
    <mergeCell ref="F48:F49"/>
    <mergeCell ref="A51:F51"/>
    <mergeCell ref="A85:F85"/>
    <mergeCell ref="E2:F7"/>
    <mergeCell ref="C48:C49"/>
    <mergeCell ref="A76:F76"/>
    <mergeCell ref="B29:F29"/>
  </mergeCells>
  <phoneticPr fontId="3" type="noConversion"/>
  <pageMargins left="1.5748031496062993" right="0" top="0.59055118110236227" bottom="0" header="0" footer="0"/>
  <pageSetup paperSize="9" scale="77" firstPageNumber="3" fitToHeight="2" orientation="portrait" useFirstPageNumber="1" verticalDpi="300" r:id="rId1"/>
  <headerFooter differentFirst="1" alignWithMargins="0">
    <oddHeader>&amp;C&amp;P&amp;RПродовження додатку</oddHeader>
    <firstHeader>&amp;C&amp;P</firstHeader>
  </headerFooter>
  <rowBreaks count="3" manualBreakCount="3">
    <brk id="42" max="5" man="1"/>
    <brk id="68" max="5" man="1"/>
    <brk id="9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L323"/>
  <sheetViews>
    <sheetView view="pageBreakPreview" zoomScale="75" zoomScaleNormal="75" zoomScaleSheetLayoutView="50" workbookViewId="0">
      <pane xSplit="1" ySplit="6" topLeftCell="B88" activePane="bottomRight" state="frozen"/>
      <selection pane="topRight" activeCell="B1" sqref="B1"/>
      <selection pane="bottomLeft" activeCell="A7" sqref="A7"/>
      <selection pane="bottomRight" activeCell="M92" sqref="M92"/>
    </sheetView>
  </sheetViews>
  <sheetFormatPr defaultColWidth="10.28515625" defaultRowHeight="18.75"/>
  <cols>
    <col min="1" max="1" width="36.140625" style="3" customWidth="1"/>
    <col min="2" max="2" width="8" style="20" customWidth="1"/>
    <col min="3" max="3" width="13" style="102" customWidth="1"/>
    <col min="4" max="4" width="13.28515625" style="102" customWidth="1"/>
    <col min="5" max="5" width="13" style="102" customWidth="1"/>
    <col min="6" max="6" width="14.5703125" style="102" customWidth="1"/>
    <col min="7" max="7" width="12.28515625" style="100" customWidth="1"/>
    <col min="8" max="8" width="11.7109375" style="100" customWidth="1"/>
    <col min="9" max="9" width="12.140625" style="100" customWidth="1"/>
    <col min="10" max="10" width="11.28515625" style="100" customWidth="1"/>
    <col min="11" max="11" width="30.28515625" style="3" customWidth="1"/>
    <col min="12" max="12" width="6.140625" style="3" customWidth="1"/>
    <col min="13" max="16384" width="10.28515625" style="3"/>
  </cols>
  <sheetData>
    <row r="1" spans="1:12">
      <c r="K1" s="20" t="s">
        <v>275</v>
      </c>
      <c r="L1" s="193"/>
    </row>
    <row r="2" spans="1:12">
      <c r="A2" s="202" t="s">
        <v>233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193"/>
    </row>
    <row r="3" spans="1:12">
      <c r="A3" s="29"/>
      <c r="B3" s="41"/>
      <c r="C3" s="103"/>
      <c r="D3" s="103"/>
      <c r="E3" s="104"/>
      <c r="F3" s="103"/>
      <c r="G3" s="27"/>
      <c r="H3" s="27"/>
      <c r="I3" s="27"/>
      <c r="J3" s="27"/>
      <c r="L3" s="193"/>
    </row>
    <row r="4" spans="1:12">
      <c r="A4" s="185" t="s">
        <v>216</v>
      </c>
      <c r="B4" s="186" t="s">
        <v>15</v>
      </c>
      <c r="C4" s="192" t="s">
        <v>30</v>
      </c>
      <c r="D4" s="201" t="s">
        <v>36</v>
      </c>
      <c r="E4" s="198" t="s">
        <v>148</v>
      </c>
      <c r="F4" s="199" t="s">
        <v>19</v>
      </c>
      <c r="G4" s="192" t="s">
        <v>173</v>
      </c>
      <c r="H4" s="192"/>
      <c r="I4" s="192"/>
      <c r="J4" s="192"/>
      <c r="K4" s="186" t="s">
        <v>204</v>
      </c>
      <c r="L4" s="193"/>
    </row>
    <row r="5" spans="1:12" ht="66.75" customHeight="1">
      <c r="A5" s="185"/>
      <c r="B5" s="186"/>
      <c r="C5" s="192"/>
      <c r="D5" s="201"/>
      <c r="E5" s="198"/>
      <c r="F5" s="200"/>
      <c r="G5" s="106" t="s">
        <v>174</v>
      </c>
      <c r="H5" s="106" t="s">
        <v>175</v>
      </c>
      <c r="I5" s="106" t="s">
        <v>176</v>
      </c>
      <c r="J5" s="106" t="s">
        <v>69</v>
      </c>
      <c r="K5" s="186"/>
      <c r="L5" s="193"/>
    </row>
    <row r="6" spans="1:12">
      <c r="A6" s="6">
        <v>1</v>
      </c>
      <c r="B6" s="7">
        <v>2</v>
      </c>
      <c r="C6" s="105">
        <v>3</v>
      </c>
      <c r="D6" s="105">
        <v>4</v>
      </c>
      <c r="E6" s="105">
        <v>5</v>
      </c>
      <c r="F6" s="105">
        <v>6</v>
      </c>
      <c r="G6" s="110">
        <v>7</v>
      </c>
      <c r="H6" s="110">
        <v>8</v>
      </c>
      <c r="I6" s="110">
        <v>9</v>
      </c>
      <c r="J6" s="110">
        <v>10</v>
      </c>
      <c r="K6" s="7">
        <v>11</v>
      </c>
      <c r="L6" s="193"/>
    </row>
    <row r="7" spans="1:12" s="5" customFormat="1" ht="41.25" customHeight="1">
      <c r="A7" s="145" t="s">
        <v>311</v>
      </c>
      <c r="B7" s="28"/>
      <c r="C7" s="98">
        <v>2770</v>
      </c>
      <c r="D7" s="98">
        <v>2648.8</v>
      </c>
      <c r="E7" s="98">
        <f>D7</f>
        <v>2648.8</v>
      </c>
      <c r="F7" s="98">
        <v>3138.2</v>
      </c>
      <c r="G7" s="98">
        <v>784.6</v>
      </c>
      <c r="H7" s="98">
        <f>G7</f>
        <v>784.6</v>
      </c>
      <c r="I7" s="98">
        <f>F7*20%</f>
        <v>627.64</v>
      </c>
      <c r="J7" s="98">
        <v>941.4</v>
      </c>
      <c r="K7" s="166" t="s">
        <v>327</v>
      </c>
      <c r="L7" s="193"/>
    </row>
    <row r="8" spans="1:12" s="5" customFormat="1" ht="45.75" customHeight="1">
      <c r="A8" s="145" t="s">
        <v>224</v>
      </c>
      <c r="B8" s="28"/>
      <c r="C8" s="98"/>
      <c r="D8" s="98"/>
      <c r="E8" s="98"/>
      <c r="F8" s="98"/>
      <c r="G8" s="98"/>
      <c r="H8" s="98"/>
      <c r="I8" s="152"/>
      <c r="J8" s="152"/>
      <c r="K8" s="175"/>
      <c r="L8" s="193"/>
    </row>
    <row r="9" spans="1:12" s="5" customFormat="1" ht="81">
      <c r="A9" s="144" t="s">
        <v>99</v>
      </c>
      <c r="B9" s="9">
        <v>1000</v>
      </c>
      <c r="C9" s="97">
        <v>26703.5</v>
      </c>
      <c r="D9" s="97">
        <v>12686.7</v>
      </c>
      <c r="E9" s="157">
        <v>20100</v>
      </c>
      <c r="F9" s="152">
        <v>20297.599999999999</v>
      </c>
      <c r="G9" s="152">
        <f t="shared" ref="G9" si="0">F9*25%</f>
        <v>5074.3999999999996</v>
      </c>
      <c r="H9" s="152">
        <f>G9</f>
        <v>5074.3999999999996</v>
      </c>
      <c r="I9" s="152">
        <f t="shared" ref="I9:I10" si="1">F9*20%</f>
        <v>4059.52</v>
      </c>
      <c r="J9" s="152">
        <f>F9*30%</f>
        <v>6089.28</v>
      </c>
      <c r="K9" s="174" t="s">
        <v>328</v>
      </c>
      <c r="L9" s="193"/>
    </row>
    <row r="10" spans="1:12" ht="81">
      <c r="A10" s="144" t="s">
        <v>302</v>
      </c>
      <c r="B10" s="9">
        <v>1010</v>
      </c>
      <c r="C10" s="99">
        <v>23942.5</v>
      </c>
      <c r="D10" s="99">
        <v>10043.200000000001</v>
      </c>
      <c r="E10" s="157">
        <v>17456.5</v>
      </c>
      <c r="F10" s="156">
        <v>17164.8</v>
      </c>
      <c r="G10" s="156">
        <f>F10*25%</f>
        <v>4291.2</v>
      </c>
      <c r="H10" s="156">
        <f>G10</f>
        <v>4291.2</v>
      </c>
      <c r="I10" s="156">
        <f t="shared" si="1"/>
        <v>3432.96</v>
      </c>
      <c r="J10" s="156">
        <v>5149.3999999999996</v>
      </c>
      <c r="K10" s="172" t="s">
        <v>313</v>
      </c>
      <c r="L10" s="193"/>
    </row>
    <row r="11" spans="1:12" s="2" customFormat="1" ht="40.5">
      <c r="A11" s="144" t="s">
        <v>242</v>
      </c>
      <c r="B11" s="7">
        <v>1011</v>
      </c>
      <c r="C11" s="97"/>
      <c r="D11" s="97"/>
      <c r="E11" s="157"/>
      <c r="F11" s="152"/>
      <c r="G11" s="152"/>
      <c r="H11" s="152"/>
      <c r="I11" s="152"/>
      <c r="J11" s="152"/>
      <c r="K11" s="66"/>
      <c r="L11" s="193"/>
    </row>
    <row r="12" spans="1:12" s="2" customFormat="1" ht="43.5" customHeight="1">
      <c r="A12" s="144" t="s">
        <v>62</v>
      </c>
      <c r="B12" s="7">
        <v>1012</v>
      </c>
      <c r="C12" s="97"/>
      <c r="D12" s="97"/>
      <c r="E12" s="157"/>
      <c r="F12" s="152"/>
      <c r="G12" s="152"/>
      <c r="H12" s="152"/>
      <c r="I12" s="152"/>
      <c r="J12" s="152"/>
      <c r="K12" s="66"/>
      <c r="L12" s="193"/>
    </row>
    <row r="13" spans="1:12" s="2" customFormat="1" ht="43.5" customHeight="1">
      <c r="A13" s="144" t="s">
        <v>61</v>
      </c>
      <c r="B13" s="7">
        <v>1013</v>
      </c>
      <c r="C13" s="97"/>
      <c r="D13" s="97"/>
      <c r="E13" s="157"/>
      <c r="F13" s="152"/>
      <c r="G13" s="152"/>
      <c r="H13" s="152"/>
      <c r="I13" s="152"/>
      <c r="J13" s="152"/>
      <c r="K13" s="66"/>
      <c r="L13" s="193"/>
    </row>
    <row r="14" spans="1:12" s="2" customFormat="1" ht="48.75" customHeight="1">
      <c r="A14" s="144" t="s">
        <v>39</v>
      </c>
      <c r="B14" s="7">
        <v>1014</v>
      </c>
      <c r="C14" s="97"/>
      <c r="D14" s="97"/>
      <c r="E14" s="157"/>
      <c r="F14" s="152"/>
      <c r="G14" s="152"/>
      <c r="H14" s="152"/>
      <c r="I14" s="152"/>
      <c r="J14" s="152"/>
      <c r="K14" s="66"/>
      <c r="L14" s="193"/>
    </row>
    <row r="15" spans="1:12" s="2" customFormat="1" ht="47.25" customHeight="1">
      <c r="A15" s="144" t="s">
        <v>40</v>
      </c>
      <c r="B15" s="7">
        <v>1015</v>
      </c>
      <c r="C15" s="97"/>
      <c r="D15" s="97"/>
      <c r="E15" s="157"/>
      <c r="F15" s="152"/>
      <c r="G15" s="152"/>
      <c r="H15" s="152"/>
      <c r="I15" s="152"/>
      <c r="J15" s="152"/>
      <c r="K15" s="66"/>
      <c r="L15" s="193"/>
    </row>
    <row r="16" spans="1:12" s="2" customFormat="1" ht="141.75">
      <c r="A16" s="144" t="s">
        <v>210</v>
      </c>
      <c r="B16" s="7">
        <v>1016</v>
      </c>
      <c r="C16" s="97"/>
      <c r="D16" s="97"/>
      <c r="E16" s="97"/>
      <c r="F16" s="152"/>
      <c r="G16" s="152"/>
      <c r="H16" s="152"/>
      <c r="I16" s="152"/>
      <c r="J16" s="152"/>
      <c r="K16" s="66"/>
      <c r="L16" s="193"/>
    </row>
    <row r="17" spans="1:12" s="2" customFormat="1" ht="60.75">
      <c r="A17" s="144" t="s">
        <v>60</v>
      </c>
      <c r="B17" s="7">
        <v>1017</v>
      </c>
      <c r="C17" s="97"/>
      <c r="D17" s="97"/>
      <c r="E17" s="97"/>
      <c r="F17" s="152"/>
      <c r="G17" s="152"/>
      <c r="H17" s="152"/>
      <c r="I17" s="152"/>
      <c r="J17" s="152"/>
      <c r="K17" s="66"/>
      <c r="L17" s="193"/>
    </row>
    <row r="18" spans="1:12" s="2" customFormat="1" ht="43.5" customHeight="1">
      <c r="A18" s="144" t="s">
        <v>115</v>
      </c>
      <c r="B18" s="7">
        <v>1018</v>
      </c>
      <c r="C18" s="97"/>
      <c r="D18" s="97"/>
      <c r="E18" s="97"/>
      <c r="F18" s="152"/>
      <c r="G18" s="152"/>
      <c r="H18" s="152"/>
      <c r="I18" s="152"/>
      <c r="J18" s="152"/>
      <c r="K18" s="66"/>
      <c r="L18" s="193"/>
    </row>
    <row r="19" spans="1:12" s="5" customFormat="1" ht="46.5" customHeight="1">
      <c r="A19" s="146" t="s">
        <v>22</v>
      </c>
      <c r="B19" s="10">
        <v>1020</v>
      </c>
      <c r="C19" s="98">
        <v>2770</v>
      </c>
      <c r="D19" s="98">
        <v>2648.8</v>
      </c>
      <c r="E19" s="98">
        <f>D19</f>
        <v>2648.8</v>
      </c>
      <c r="F19" s="98">
        <v>3138.2</v>
      </c>
      <c r="G19" s="98">
        <v>784.6</v>
      </c>
      <c r="H19" s="98">
        <v>784.6</v>
      </c>
      <c r="I19" s="98">
        <f>F19*20%</f>
        <v>627.64</v>
      </c>
      <c r="J19" s="98">
        <v>941.4</v>
      </c>
      <c r="K19" s="174" t="s">
        <v>315</v>
      </c>
      <c r="L19" s="193"/>
    </row>
    <row r="20" spans="1:12" ht="60.75">
      <c r="A20" s="144" t="s">
        <v>188</v>
      </c>
      <c r="B20" s="9">
        <v>1030</v>
      </c>
      <c r="C20" s="99">
        <v>9</v>
      </c>
      <c r="D20" s="99">
        <v>5.3</v>
      </c>
      <c r="E20" s="99">
        <f>D20</f>
        <v>5.3</v>
      </c>
      <c r="F20" s="152">
        <v>5.4</v>
      </c>
      <c r="G20" s="152">
        <f t="shared" ref="G20:G22" si="2">F20*25%</f>
        <v>1.35</v>
      </c>
      <c r="H20" s="152">
        <f t="shared" ref="H20:H22" si="3">F20*25%</f>
        <v>1.35</v>
      </c>
      <c r="I20" s="152">
        <f t="shared" ref="I20:I22" si="4">F20*20%</f>
        <v>1.08</v>
      </c>
      <c r="J20" s="152">
        <v>1.5</v>
      </c>
      <c r="K20" s="174" t="s">
        <v>314</v>
      </c>
      <c r="L20" s="193"/>
    </row>
    <row r="21" spans="1:12" ht="36" customHeight="1">
      <c r="A21" s="144" t="s">
        <v>189</v>
      </c>
      <c r="B21" s="9">
        <v>1031</v>
      </c>
      <c r="C21" s="99"/>
      <c r="D21" s="99"/>
      <c r="E21" s="99"/>
      <c r="F21" s="152"/>
      <c r="G21" s="152"/>
      <c r="H21" s="152"/>
      <c r="I21" s="152"/>
      <c r="J21" s="152"/>
      <c r="K21" s="66"/>
      <c r="L21" s="193"/>
    </row>
    <row r="22" spans="1:12" ht="40.5">
      <c r="A22" s="144" t="s">
        <v>196</v>
      </c>
      <c r="B22" s="9">
        <v>1040</v>
      </c>
      <c r="C22" s="157">
        <v>978.3</v>
      </c>
      <c r="D22" s="157">
        <v>916.4</v>
      </c>
      <c r="E22" s="157">
        <v>912.8</v>
      </c>
      <c r="F22" s="157">
        <v>1119</v>
      </c>
      <c r="G22" s="157">
        <f t="shared" si="2"/>
        <v>279.75</v>
      </c>
      <c r="H22" s="157">
        <f t="shared" si="3"/>
        <v>279.75</v>
      </c>
      <c r="I22" s="157">
        <f t="shared" si="4"/>
        <v>223.8</v>
      </c>
      <c r="J22" s="157">
        <v>335.6</v>
      </c>
      <c r="K22" s="66"/>
      <c r="L22" s="193"/>
    </row>
    <row r="23" spans="1:12" ht="65.25" customHeight="1">
      <c r="A23" s="144" t="s">
        <v>98</v>
      </c>
      <c r="B23" s="9">
        <v>1041</v>
      </c>
      <c r="C23" s="99"/>
      <c r="D23" s="99"/>
      <c r="E23" s="99"/>
      <c r="F23" s="152"/>
      <c r="G23" s="107"/>
      <c r="H23" s="107"/>
      <c r="I23" s="107"/>
      <c r="J23" s="107"/>
      <c r="K23" s="66"/>
      <c r="L23" s="193"/>
    </row>
    <row r="24" spans="1:12" ht="40.5">
      <c r="A24" s="144" t="s">
        <v>182</v>
      </c>
      <c r="B24" s="9">
        <v>1042</v>
      </c>
      <c r="C24" s="99"/>
      <c r="D24" s="99"/>
      <c r="E24" s="99"/>
      <c r="F24" s="152"/>
      <c r="G24" s="107"/>
      <c r="H24" s="107"/>
      <c r="I24" s="107"/>
      <c r="J24" s="107"/>
      <c r="K24" s="66"/>
      <c r="L24" s="193"/>
    </row>
    <row r="25" spans="1:12" ht="40.5">
      <c r="A25" s="144" t="s">
        <v>59</v>
      </c>
      <c r="B25" s="9">
        <v>1043</v>
      </c>
      <c r="C25" s="99"/>
      <c r="D25" s="99"/>
      <c r="E25" s="99"/>
      <c r="F25" s="152"/>
      <c r="G25" s="107"/>
      <c r="H25" s="107"/>
      <c r="I25" s="107"/>
      <c r="J25" s="107"/>
      <c r="K25" s="66"/>
      <c r="L25" s="193"/>
    </row>
    <row r="26" spans="1:12" ht="42.75" customHeight="1">
      <c r="A26" s="144" t="s">
        <v>20</v>
      </c>
      <c r="B26" s="9">
        <v>1044</v>
      </c>
      <c r="C26" s="99"/>
      <c r="D26" s="99"/>
      <c r="E26" s="99"/>
      <c r="F26" s="152"/>
      <c r="G26" s="107"/>
      <c r="H26" s="107"/>
      <c r="I26" s="107"/>
      <c r="J26" s="107"/>
      <c r="K26" s="66"/>
      <c r="L26" s="193"/>
    </row>
    <row r="27" spans="1:12" ht="40.5">
      <c r="A27" s="144" t="s">
        <v>21</v>
      </c>
      <c r="B27" s="9">
        <v>1045</v>
      </c>
      <c r="C27" s="99"/>
      <c r="D27" s="99"/>
      <c r="E27" s="99"/>
      <c r="F27" s="152"/>
      <c r="G27" s="107"/>
      <c r="H27" s="107"/>
      <c r="I27" s="107"/>
      <c r="J27" s="107"/>
      <c r="K27" s="66"/>
      <c r="L27" s="193"/>
    </row>
    <row r="28" spans="1:12" s="2" customFormat="1" ht="40.5">
      <c r="A28" s="144" t="s">
        <v>37</v>
      </c>
      <c r="B28" s="9">
        <v>1046</v>
      </c>
      <c r="C28" s="97"/>
      <c r="D28" s="97"/>
      <c r="E28" s="97"/>
      <c r="F28" s="152"/>
      <c r="G28" s="152"/>
      <c r="H28" s="152"/>
      <c r="I28" s="152"/>
      <c r="J28" s="152"/>
      <c r="K28" s="66"/>
      <c r="L28" s="193"/>
    </row>
    <row r="29" spans="1:12" s="2" customFormat="1" ht="36" customHeight="1">
      <c r="A29" s="144" t="s">
        <v>38</v>
      </c>
      <c r="B29" s="9">
        <v>1047</v>
      </c>
      <c r="C29" s="97">
        <v>0.7</v>
      </c>
      <c r="D29" s="97">
        <v>0.8</v>
      </c>
      <c r="E29" s="97">
        <f>D29</f>
        <v>0.8</v>
      </c>
      <c r="F29" s="152">
        <v>0.9</v>
      </c>
      <c r="G29" s="152">
        <f>F29*25%</f>
        <v>0.22500000000000001</v>
      </c>
      <c r="H29" s="152">
        <f>F29*25%</f>
        <v>0.22500000000000001</v>
      </c>
      <c r="I29" s="152">
        <v>0.2</v>
      </c>
      <c r="J29" s="152">
        <v>0.3</v>
      </c>
      <c r="K29" s="174" t="s">
        <v>317</v>
      </c>
      <c r="L29" s="193"/>
    </row>
    <row r="30" spans="1:12" s="2" customFormat="1" ht="37.5" customHeight="1">
      <c r="A30" s="144" t="s">
        <v>39</v>
      </c>
      <c r="B30" s="9">
        <v>1048</v>
      </c>
      <c r="C30" s="97">
        <v>747.4</v>
      </c>
      <c r="D30" s="97">
        <v>699</v>
      </c>
      <c r="E30" s="97">
        <f>D30</f>
        <v>699</v>
      </c>
      <c r="F30" s="152">
        <v>858.5</v>
      </c>
      <c r="G30" s="152">
        <v>214.7</v>
      </c>
      <c r="H30" s="152">
        <f t="shared" ref="H30" si="5">F30*25%</f>
        <v>214.625</v>
      </c>
      <c r="I30" s="152">
        <f t="shared" ref="I30:I32" si="6">F30*20%</f>
        <v>171.70000000000002</v>
      </c>
      <c r="J30" s="152">
        <v>257.5</v>
      </c>
      <c r="K30" s="172" t="s">
        <v>329</v>
      </c>
      <c r="L30" s="193"/>
    </row>
    <row r="31" spans="1:12" s="2" customFormat="1" ht="49.5" customHeight="1">
      <c r="A31" s="144" t="s">
        <v>40</v>
      </c>
      <c r="B31" s="9">
        <v>1049</v>
      </c>
      <c r="C31" s="97">
        <v>165.4</v>
      </c>
      <c r="D31" s="97">
        <v>153.80000000000001</v>
      </c>
      <c r="E31" s="97">
        <f>D31</f>
        <v>153.80000000000001</v>
      </c>
      <c r="F31" s="152">
        <v>188.9</v>
      </c>
      <c r="G31" s="152">
        <v>47.2</v>
      </c>
      <c r="H31" s="152">
        <v>47.3</v>
      </c>
      <c r="I31" s="152">
        <f t="shared" si="6"/>
        <v>37.78</v>
      </c>
      <c r="J31" s="152">
        <v>56.6</v>
      </c>
      <c r="K31" s="174" t="s">
        <v>318</v>
      </c>
      <c r="L31" s="193"/>
    </row>
    <row r="32" spans="1:12" s="2" customFormat="1" ht="101.25">
      <c r="A32" s="144" t="s">
        <v>41</v>
      </c>
      <c r="B32" s="9">
        <v>1050</v>
      </c>
      <c r="C32" s="97">
        <v>2.7</v>
      </c>
      <c r="D32" s="97">
        <v>7.9</v>
      </c>
      <c r="E32" s="97">
        <v>4.3</v>
      </c>
      <c r="F32" s="152">
        <v>8</v>
      </c>
      <c r="G32" s="152">
        <v>2</v>
      </c>
      <c r="H32" s="152">
        <v>2</v>
      </c>
      <c r="I32" s="152">
        <f t="shared" si="6"/>
        <v>1.6</v>
      </c>
      <c r="J32" s="152">
        <f t="shared" ref="J32" si="7">F32*30%</f>
        <v>2.4</v>
      </c>
      <c r="K32" s="174" t="s">
        <v>319</v>
      </c>
      <c r="L32" s="193"/>
    </row>
    <row r="33" spans="1:12" s="2" customFormat="1" ht="101.25">
      <c r="A33" s="144" t="s">
        <v>42</v>
      </c>
      <c r="B33" s="9">
        <v>1051</v>
      </c>
      <c r="C33" s="97"/>
      <c r="D33" s="97"/>
      <c r="E33" s="97"/>
      <c r="F33" s="152"/>
      <c r="G33" s="152"/>
      <c r="H33" s="152"/>
      <c r="I33" s="152"/>
      <c r="J33" s="152"/>
      <c r="K33" s="66"/>
      <c r="L33" s="193"/>
    </row>
    <row r="34" spans="1:12" s="2" customFormat="1" ht="81">
      <c r="A34" s="144" t="s">
        <v>43</v>
      </c>
      <c r="B34" s="9">
        <v>1052</v>
      </c>
      <c r="C34" s="97"/>
      <c r="D34" s="97"/>
      <c r="E34" s="97"/>
      <c r="F34" s="152"/>
      <c r="G34" s="152"/>
      <c r="H34" s="152"/>
      <c r="I34" s="152"/>
      <c r="J34" s="152"/>
      <c r="K34" s="66"/>
      <c r="L34" s="193"/>
    </row>
    <row r="35" spans="1:12" s="2" customFormat="1" ht="60.75">
      <c r="A35" s="144" t="s">
        <v>44</v>
      </c>
      <c r="B35" s="9">
        <v>1053</v>
      </c>
      <c r="C35" s="97"/>
      <c r="D35" s="97"/>
      <c r="E35" s="97"/>
      <c r="F35" s="152"/>
      <c r="G35" s="152"/>
      <c r="H35" s="152"/>
      <c r="I35" s="152"/>
      <c r="J35" s="152"/>
      <c r="K35" s="66"/>
      <c r="L35" s="193"/>
    </row>
    <row r="36" spans="1:12" s="2" customFormat="1" ht="40.5">
      <c r="A36" s="144" t="s">
        <v>45</v>
      </c>
      <c r="B36" s="9">
        <v>1054</v>
      </c>
      <c r="C36" s="97"/>
      <c r="D36" s="97"/>
      <c r="E36" s="97"/>
      <c r="F36" s="152"/>
      <c r="G36" s="152"/>
      <c r="H36" s="152"/>
      <c r="I36" s="152"/>
      <c r="J36" s="152"/>
      <c r="K36" s="66"/>
      <c r="L36" s="193"/>
    </row>
    <row r="37" spans="1:12" s="2" customFormat="1" ht="40.5" customHeight="1">
      <c r="A37" s="144" t="s">
        <v>63</v>
      </c>
      <c r="B37" s="9">
        <v>1055</v>
      </c>
      <c r="C37" s="97">
        <v>7.5</v>
      </c>
      <c r="D37" s="97">
        <v>5.0999999999999996</v>
      </c>
      <c r="E37" s="97">
        <f>D37</f>
        <v>5.0999999999999996</v>
      </c>
      <c r="F37" s="152">
        <v>5.2</v>
      </c>
      <c r="G37" s="152">
        <f>F37*25%</f>
        <v>1.3</v>
      </c>
      <c r="H37" s="152">
        <f>F37*25%</f>
        <v>1.3</v>
      </c>
      <c r="I37" s="152">
        <f>F37*20%</f>
        <v>1.04</v>
      </c>
      <c r="J37" s="152">
        <f>F37*30%</f>
        <v>1.56</v>
      </c>
      <c r="K37" s="174" t="s">
        <v>317</v>
      </c>
      <c r="L37" s="193"/>
    </row>
    <row r="38" spans="1:12" s="2" customFormat="1" ht="36.75" customHeight="1">
      <c r="A38" s="144" t="s">
        <v>46</v>
      </c>
      <c r="B38" s="9">
        <v>1056</v>
      </c>
      <c r="C38" s="97"/>
      <c r="D38" s="97"/>
      <c r="E38" s="97"/>
      <c r="F38" s="152"/>
      <c r="G38" s="152"/>
      <c r="H38" s="152"/>
      <c r="I38" s="152"/>
      <c r="J38" s="152"/>
      <c r="K38" s="66"/>
      <c r="L38" s="193"/>
    </row>
    <row r="39" spans="1:12" s="2" customFormat="1" ht="39" customHeight="1">
      <c r="A39" s="144" t="s">
        <v>47</v>
      </c>
      <c r="B39" s="9">
        <v>1057</v>
      </c>
      <c r="C39" s="97"/>
      <c r="D39" s="97"/>
      <c r="E39" s="97"/>
      <c r="F39" s="152"/>
      <c r="G39" s="152"/>
      <c r="H39" s="152"/>
      <c r="I39" s="152"/>
      <c r="J39" s="152"/>
      <c r="K39" s="66"/>
      <c r="L39" s="193"/>
    </row>
    <row r="40" spans="1:12" s="2" customFormat="1" ht="60.75">
      <c r="A40" s="144" t="s">
        <v>48</v>
      </c>
      <c r="B40" s="9">
        <v>1058</v>
      </c>
      <c r="C40" s="97"/>
      <c r="D40" s="97"/>
      <c r="E40" s="97"/>
      <c r="F40" s="152"/>
      <c r="G40" s="152"/>
      <c r="H40" s="152"/>
      <c r="I40" s="152"/>
      <c r="J40" s="152"/>
      <c r="K40" s="66"/>
      <c r="L40" s="193"/>
    </row>
    <row r="41" spans="1:12" s="2" customFormat="1" ht="60.75">
      <c r="A41" s="144" t="s">
        <v>49</v>
      </c>
      <c r="B41" s="9">
        <v>1059</v>
      </c>
      <c r="C41" s="97">
        <v>0.1</v>
      </c>
      <c r="D41" s="97"/>
      <c r="E41" s="97"/>
      <c r="F41" s="152"/>
      <c r="G41" s="152"/>
      <c r="H41" s="152"/>
      <c r="I41" s="152"/>
      <c r="J41" s="152"/>
      <c r="K41" s="66"/>
      <c r="L41" s="193"/>
    </row>
    <row r="42" spans="1:12" s="2" customFormat="1" ht="121.5">
      <c r="A42" s="144" t="s">
        <v>70</v>
      </c>
      <c r="B42" s="9">
        <v>1060</v>
      </c>
      <c r="C42" s="97">
        <v>3.7</v>
      </c>
      <c r="D42" s="97">
        <v>5.5</v>
      </c>
      <c r="E42" s="97">
        <f>D42</f>
        <v>5.5</v>
      </c>
      <c r="F42" s="152">
        <v>5.6</v>
      </c>
      <c r="G42" s="152">
        <f>F42*25%</f>
        <v>1.4</v>
      </c>
      <c r="H42" s="152">
        <f>F42*25%</f>
        <v>1.4</v>
      </c>
      <c r="I42" s="152">
        <v>1.1000000000000001</v>
      </c>
      <c r="J42" s="152">
        <f>F42*30%</f>
        <v>1.68</v>
      </c>
      <c r="K42" s="174" t="s">
        <v>320</v>
      </c>
      <c r="L42" s="193"/>
    </row>
    <row r="43" spans="1:12" s="159" customFormat="1" ht="47.25">
      <c r="A43" s="144" t="s">
        <v>50</v>
      </c>
      <c r="B43" s="9">
        <v>1061</v>
      </c>
      <c r="C43" s="157">
        <v>0.5</v>
      </c>
      <c r="D43" s="157">
        <v>3.6</v>
      </c>
      <c r="E43" s="157">
        <f>D43</f>
        <v>3.6</v>
      </c>
      <c r="F43" s="157">
        <v>3.7</v>
      </c>
      <c r="G43" s="157">
        <f t="shared" ref="G43:G58" si="8">F43*25%</f>
        <v>0.92500000000000004</v>
      </c>
      <c r="H43" s="157">
        <f t="shared" ref="H43:H58" si="9">F43*25%</f>
        <v>0.92500000000000004</v>
      </c>
      <c r="I43" s="157">
        <v>0.8</v>
      </c>
      <c r="J43" s="157">
        <f t="shared" ref="J43:J58" si="10">F43*30%</f>
        <v>1.1100000000000001</v>
      </c>
      <c r="K43" s="174" t="s">
        <v>320</v>
      </c>
      <c r="L43" s="193"/>
    </row>
    <row r="44" spans="1:12" s="2" customFormat="1" ht="40.5">
      <c r="A44" s="144" t="s">
        <v>102</v>
      </c>
      <c r="B44" s="9">
        <v>1062</v>
      </c>
      <c r="C44" s="97">
        <v>50.8</v>
      </c>
      <c r="D44" s="97">
        <v>44.3</v>
      </c>
      <c r="E44" s="97">
        <f>D44</f>
        <v>44.3</v>
      </c>
      <c r="F44" s="152">
        <v>51.9</v>
      </c>
      <c r="G44" s="152">
        <v>13</v>
      </c>
      <c r="H44" s="152">
        <f t="shared" si="9"/>
        <v>12.975</v>
      </c>
      <c r="I44" s="152">
        <f t="shared" ref="I44:I52" si="11">F44*20%</f>
        <v>10.38</v>
      </c>
      <c r="J44" s="152">
        <v>15.5</v>
      </c>
      <c r="K44" s="174" t="s">
        <v>321</v>
      </c>
      <c r="L44" s="193"/>
    </row>
    <row r="45" spans="1:12" ht="40.5">
      <c r="A45" s="144" t="s">
        <v>197</v>
      </c>
      <c r="B45" s="9">
        <v>1070</v>
      </c>
      <c r="C45" s="157">
        <v>1522.2</v>
      </c>
      <c r="D45" s="157">
        <v>1445.1</v>
      </c>
      <c r="E45" s="157">
        <v>1464.1</v>
      </c>
      <c r="F45" s="157">
        <v>1744.6</v>
      </c>
      <c r="G45" s="157">
        <f t="shared" si="8"/>
        <v>436.15</v>
      </c>
      <c r="H45" s="157">
        <f t="shared" si="9"/>
        <v>436.15</v>
      </c>
      <c r="I45" s="157">
        <f t="shared" si="11"/>
        <v>348.92</v>
      </c>
      <c r="J45" s="157">
        <v>523.29999999999995</v>
      </c>
      <c r="K45" s="66"/>
      <c r="L45" s="193"/>
    </row>
    <row r="46" spans="1:12" s="2" customFormat="1" ht="38.25" customHeight="1">
      <c r="A46" s="144" t="s">
        <v>168</v>
      </c>
      <c r="B46" s="9">
        <v>1071</v>
      </c>
      <c r="C46" s="97">
        <v>619</v>
      </c>
      <c r="D46" s="97">
        <v>537.5</v>
      </c>
      <c r="E46" s="97">
        <v>570.20000000000005</v>
      </c>
      <c r="F46" s="156">
        <v>695</v>
      </c>
      <c r="G46" s="156">
        <v>173.7</v>
      </c>
      <c r="H46" s="156">
        <f t="shared" si="9"/>
        <v>173.75</v>
      </c>
      <c r="I46" s="156">
        <f t="shared" si="11"/>
        <v>139</v>
      </c>
      <c r="J46" s="156">
        <v>208.5</v>
      </c>
      <c r="K46" s="168" t="s">
        <v>322</v>
      </c>
      <c r="L46" s="193"/>
    </row>
    <row r="47" spans="1:12" s="2" customFormat="1" ht="40.5">
      <c r="A47" s="144" t="s">
        <v>169</v>
      </c>
      <c r="B47" s="9">
        <v>1072</v>
      </c>
      <c r="C47" s="97"/>
      <c r="D47" s="97"/>
      <c r="E47" s="97"/>
      <c r="F47" s="152"/>
      <c r="G47" s="152"/>
      <c r="H47" s="152"/>
      <c r="I47" s="152"/>
      <c r="J47" s="152"/>
      <c r="K47" s="66"/>
      <c r="L47" s="194"/>
    </row>
    <row r="48" spans="1:12" s="2" customFormat="1" ht="36" customHeight="1">
      <c r="A48" s="144" t="s">
        <v>39</v>
      </c>
      <c r="B48" s="9">
        <v>1073</v>
      </c>
      <c r="C48" s="97">
        <v>584.4</v>
      </c>
      <c r="D48" s="97">
        <v>609.29999999999995</v>
      </c>
      <c r="E48" s="97">
        <f>D48</f>
        <v>609.29999999999995</v>
      </c>
      <c r="F48" s="152">
        <v>725.7</v>
      </c>
      <c r="G48" s="152">
        <f t="shared" si="8"/>
        <v>181.42500000000001</v>
      </c>
      <c r="H48" s="152">
        <v>181.3</v>
      </c>
      <c r="I48" s="152">
        <v>145.19999999999999</v>
      </c>
      <c r="J48" s="152">
        <v>217.8</v>
      </c>
      <c r="K48" s="167" t="s">
        <v>329</v>
      </c>
      <c r="L48" s="194"/>
    </row>
    <row r="49" spans="1:12" s="2" customFormat="1" ht="37.5" customHeight="1">
      <c r="A49" s="144" t="s">
        <v>282</v>
      </c>
      <c r="B49" s="9"/>
      <c r="C49" s="97">
        <v>121.7</v>
      </c>
      <c r="D49" s="97">
        <v>124.4</v>
      </c>
      <c r="E49" s="97">
        <f>D49</f>
        <v>124.4</v>
      </c>
      <c r="F49" s="152">
        <v>148.19999999999999</v>
      </c>
      <c r="G49" s="152">
        <f t="shared" si="8"/>
        <v>37.049999999999997</v>
      </c>
      <c r="H49" s="152">
        <f t="shared" si="9"/>
        <v>37.049999999999997</v>
      </c>
      <c r="I49" s="152">
        <f t="shared" si="11"/>
        <v>29.64</v>
      </c>
      <c r="J49" s="152">
        <v>44.4</v>
      </c>
      <c r="K49" s="174" t="s">
        <v>318</v>
      </c>
      <c r="L49" s="194"/>
    </row>
    <row r="50" spans="1:12" s="2" customFormat="1" ht="60.75">
      <c r="A50" s="144" t="s">
        <v>60</v>
      </c>
      <c r="B50" s="9">
        <v>1074</v>
      </c>
      <c r="C50" s="97">
        <v>11</v>
      </c>
      <c r="D50" s="97">
        <v>31.1</v>
      </c>
      <c r="E50" s="97">
        <v>17.399999999999999</v>
      </c>
      <c r="F50" s="152">
        <v>31.5</v>
      </c>
      <c r="G50" s="152">
        <f t="shared" si="8"/>
        <v>7.875</v>
      </c>
      <c r="H50" s="152">
        <f t="shared" si="9"/>
        <v>7.875</v>
      </c>
      <c r="I50" s="152">
        <f t="shared" si="11"/>
        <v>6.3000000000000007</v>
      </c>
      <c r="J50" s="152">
        <v>9.4</v>
      </c>
      <c r="K50" s="174" t="s">
        <v>319</v>
      </c>
      <c r="L50" s="194"/>
    </row>
    <row r="51" spans="1:12" s="2" customFormat="1" ht="39" customHeight="1">
      <c r="A51" s="144" t="s">
        <v>73</v>
      </c>
      <c r="B51" s="9">
        <v>1075</v>
      </c>
      <c r="C51" s="16"/>
      <c r="D51" s="16"/>
      <c r="E51" s="16"/>
      <c r="F51" s="16"/>
      <c r="G51" s="152"/>
      <c r="H51" s="152"/>
      <c r="I51" s="152"/>
      <c r="J51" s="152"/>
      <c r="K51" s="66"/>
      <c r="L51" s="194"/>
    </row>
    <row r="52" spans="1:12" s="2" customFormat="1" ht="40.5">
      <c r="A52" s="144" t="s">
        <v>116</v>
      </c>
      <c r="B52" s="9">
        <v>1076</v>
      </c>
      <c r="C52" s="97">
        <v>186.1</v>
      </c>
      <c r="D52" s="97">
        <v>142.80000000000001</v>
      </c>
      <c r="E52" s="97">
        <f>D52</f>
        <v>142.80000000000001</v>
      </c>
      <c r="F52" s="152">
        <v>144.19999999999999</v>
      </c>
      <c r="G52" s="152">
        <f t="shared" si="8"/>
        <v>36.049999999999997</v>
      </c>
      <c r="H52" s="152">
        <f t="shared" si="9"/>
        <v>36.049999999999997</v>
      </c>
      <c r="I52" s="152">
        <f t="shared" si="11"/>
        <v>28.84</v>
      </c>
      <c r="J52" s="152">
        <v>43.2</v>
      </c>
      <c r="K52" s="167" t="s">
        <v>321</v>
      </c>
      <c r="L52" s="194"/>
    </row>
    <row r="53" spans="1:12" s="2" customFormat="1" ht="40.5">
      <c r="A53" s="147" t="s">
        <v>74</v>
      </c>
      <c r="B53" s="9">
        <v>1080</v>
      </c>
      <c r="C53" s="97"/>
      <c r="D53" s="97">
        <v>15.4</v>
      </c>
      <c r="E53" s="97"/>
      <c r="F53" s="152"/>
      <c r="G53" s="152">
        <f t="shared" si="8"/>
        <v>0</v>
      </c>
      <c r="H53" s="152">
        <f t="shared" si="9"/>
        <v>0</v>
      </c>
      <c r="I53" s="152"/>
      <c r="J53" s="152">
        <f t="shared" si="10"/>
        <v>0</v>
      </c>
      <c r="K53" s="66"/>
      <c r="L53" s="194"/>
    </row>
    <row r="54" spans="1:12" s="2" customFormat="1" ht="40.5">
      <c r="A54" s="144" t="s">
        <v>67</v>
      </c>
      <c r="B54" s="9">
        <v>1081</v>
      </c>
      <c r="C54" s="97"/>
      <c r="D54" s="97"/>
      <c r="E54" s="97"/>
      <c r="F54" s="152"/>
      <c r="G54" s="152"/>
      <c r="H54" s="152"/>
      <c r="I54" s="152"/>
      <c r="J54" s="152"/>
      <c r="K54" s="66"/>
      <c r="L54" s="194"/>
    </row>
    <row r="55" spans="1:12" s="2" customFormat="1" ht="40.5">
      <c r="A55" s="144" t="s">
        <v>51</v>
      </c>
      <c r="B55" s="9">
        <v>1082</v>
      </c>
      <c r="C55" s="97"/>
      <c r="D55" s="97"/>
      <c r="E55" s="97"/>
      <c r="F55" s="152"/>
      <c r="G55" s="152"/>
      <c r="H55" s="152"/>
      <c r="I55" s="152"/>
      <c r="J55" s="152"/>
      <c r="K55" s="66"/>
      <c r="L55" s="194"/>
    </row>
    <row r="56" spans="1:12" s="2" customFormat="1" ht="60.75">
      <c r="A56" s="144" t="s">
        <v>58</v>
      </c>
      <c r="B56" s="9">
        <v>1083</v>
      </c>
      <c r="C56" s="97"/>
      <c r="D56" s="97"/>
      <c r="E56" s="97"/>
      <c r="F56" s="152"/>
      <c r="G56" s="152"/>
      <c r="H56" s="152"/>
      <c r="I56" s="152"/>
      <c r="J56" s="152"/>
      <c r="K56" s="66"/>
      <c r="L56" s="194"/>
    </row>
    <row r="57" spans="1:12" s="2" customFormat="1" ht="20.25">
      <c r="A57" s="144" t="s">
        <v>189</v>
      </c>
      <c r="B57" s="9">
        <v>1084</v>
      </c>
      <c r="C57" s="97"/>
      <c r="D57" s="97"/>
      <c r="E57" s="97"/>
      <c r="F57" s="152"/>
      <c r="G57" s="152"/>
      <c r="H57" s="152"/>
      <c r="I57" s="152"/>
      <c r="J57" s="152"/>
      <c r="K57" s="66"/>
      <c r="L57" s="194"/>
    </row>
    <row r="58" spans="1:12" s="2" customFormat="1" ht="40.5">
      <c r="A58" s="144" t="s">
        <v>211</v>
      </c>
      <c r="B58" s="9">
        <v>1085</v>
      </c>
      <c r="C58" s="97"/>
      <c r="D58" s="97">
        <v>15.4</v>
      </c>
      <c r="E58" s="97"/>
      <c r="F58" s="152"/>
      <c r="G58" s="152">
        <f t="shared" si="8"/>
        <v>0</v>
      </c>
      <c r="H58" s="152">
        <f t="shared" si="9"/>
        <v>0</v>
      </c>
      <c r="I58" s="152"/>
      <c r="J58" s="152">
        <f t="shared" si="10"/>
        <v>0</v>
      </c>
      <c r="K58" s="66"/>
      <c r="L58" s="194"/>
    </row>
    <row r="59" spans="1:12" s="5" customFormat="1" ht="60.75">
      <c r="A59" s="146" t="s">
        <v>4</v>
      </c>
      <c r="B59" s="10">
        <v>1100</v>
      </c>
      <c r="C59" s="98">
        <v>269.5</v>
      </c>
      <c r="D59" s="98">
        <v>271.89999999999998</v>
      </c>
      <c r="E59" s="98">
        <f>D59</f>
        <v>271.89999999999998</v>
      </c>
      <c r="F59" s="98">
        <v>274.60000000000002</v>
      </c>
      <c r="G59" s="98">
        <v>68.599999999999994</v>
      </c>
      <c r="H59" s="98">
        <v>68.599999999999994</v>
      </c>
      <c r="I59" s="98">
        <v>54.9</v>
      </c>
      <c r="J59" s="98">
        <v>82.5</v>
      </c>
      <c r="K59" s="169" t="s">
        <v>330</v>
      </c>
      <c r="L59" s="194"/>
    </row>
    <row r="60" spans="1:12" ht="40.5">
      <c r="A60" s="144" t="s">
        <v>100</v>
      </c>
      <c r="B60" s="9">
        <v>1110</v>
      </c>
      <c r="C60" s="99"/>
      <c r="D60" s="99"/>
      <c r="E60" s="99"/>
      <c r="F60" s="152"/>
      <c r="G60" s="152"/>
      <c r="H60" s="152"/>
      <c r="I60" s="152"/>
      <c r="J60" s="152"/>
      <c r="K60" s="66"/>
      <c r="L60" s="194"/>
    </row>
    <row r="61" spans="1:12" ht="40.5">
      <c r="A61" s="144" t="s">
        <v>101</v>
      </c>
      <c r="B61" s="9">
        <v>1120</v>
      </c>
      <c r="C61" s="99"/>
      <c r="D61" s="99"/>
      <c r="E61" s="99"/>
      <c r="F61" s="152"/>
      <c r="G61" s="152"/>
      <c r="H61" s="152"/>
      <c r="I61" s="152"/>
      <c r="J61" s="152"/>
      <c r="K61" s="66"/>
      <c r="L61" s="194"/>
    </row>
    <row r="62" spans="1:12" ht="40.5">
      <c r="A62" s="144" t="s">
        <v>104</v>
      </c>
      <c r="B62" s="9">
        <v>1130</v>
      </c>
      <c r="C62" s="97"/>
      <c r="D62" s="97"/>
      <c r="E62" s="97"/>
      <c r="F62" s="152"/>
      <c r="G62" s="152"/>
      <c r="H62" s="152"/>
      <c r="I62" s="152"/>
      <c r="J62" s="152"/>
      <c r="K62" s="66"/>
      <c r="L62" s="194"/>
    </row>
    <row r="63" spans="1:12" ht="40.5">
      <c r="A63" s="144" t="s">
        <v>103</v>
      </c>
      <c r="B63" s="9">
        <v>1140</v>
      </c>
      <c r="C63" s="97"/>
      <c r="D63" s="97"/>
      <c r="E63" s="97"/>
      <c r="F63" s="152"/>
      <c r="G63" s="152"/>
      <c r="H63" s="152"/>
      <c r="I63" s="152"/>
      <c r="J63" s="152"/>
      <c r="K63" s="66"/>
      <c r="L63" s="194"/>
    </row>
    <row r="64" spans="1:12" ht="60.75">
      <c r="A64" s="144" t="s">
        <v>190</v>
      </c>
      <c r="B64" s="9">
        <v>1150</v>
      </c>
      <c r="C64" s="99"/>
      <c r="D64" s="99"/>
      <c r="E64" s="99"/>
      <c r="F64" s="152"/>
      <c r="G64" s="152"/>
      <c r="H64" s="152"/>
      <c r="I64" s="152"/>
      <c r="J64" s="152"/>
      <c r="K64" s="66"/>
      <c r="L64" s="194"/>
    </row>
    <row r="65" spans="1:12" ht="20.25">
      <c r="A65" s="144" t="s">
        <v>189</v>
      </c>
      <c r="B65" s="9">
        <v>1151</v>
      </c>
      <c r="C65" s="99"/>
      <c r="D65" s="99"/>
      <c r="E65" s="99"/>
      <c r="F65" s="152"/>
      <c r="G65" s="152"/>
      <c r="H65" s="152"/>
      <c r="I65" s="152"/>
      <c r="J65" s="152"/>
      <c r="K65" s="66"/>
      <c r="L65" s="194"/>
    </row>
    <row r="66" spans="1:12" ht="60.75">
      <c r="A66" s="144" t="s">
        <v>191</v>
      </c>
      <c r="B66" s="9">
        <v>1160</v>
      </c>
      <c r="C66" s="97"/>
      <c r="D66" s="97"/>
      <c r="E66" s="97"/>
      <c r="F66" s="152"/>
      <c r="G66" s="152"/>
      <c r="H66" s="152"/>
      <c r="I66" s="152"/>
      <c r="J66" s="152"/>
      <c r="K66" s="66"/>
      <c r="L66" s="194"/>
    </row>
    <row r="67" spans="1:12" ht="20.25">
      <c r="A67" s="144" t="s">
        <v>189</v>
      </c>
      <c r="B67" s="9">
        <v>1161</v>
      </c>
      <c r="C67" s="99"/>
      <c r="D67" s="99"/>
      <c r="E67" s="99"/>
      <c r="F67" s="152"/>
      <c r="G67" s="152"/>
      <c r="H67" s="152"/>
      <c r="I67" s="152"/>
      <c r="J67" s="152"/>
      <c r="K67" s="66"/>
      <c r="L67" s="194"/>
    </row>
    <row r="68" spans="1:12" s="5" customFormat="1" ht="40.5">
      <c r="A68" s="146" t="s">
        <v>85</v>
      </c>
      <c r="B68" s="10">
        <v>1170</v>
      </c>
      <c r="C68" s="98">
        <v>269.5</v>
      </c>
      <c r="D68" s="98">
        <v>271.89999999999998</v>
      </c>
      <c r="E68" s="98">
        <f>D68</f>
        <v>271.89999999999998</v>
      </c>
      <c r="F68" s="98">
        <v>274.60000000000002</v>
      </c>
      <c r="G68" s="98">
        <v>68.599999999999994</v>
      </c>
      <c r="H68" s="98">
        <v>68.599999999999994</v>
      </c>
      <c r="I68" s="98">
        <v>54.9</v>
      </c>
      <c r="J68" s="98">
        <v>82.5</v>
      </c>
      <c r="K68" s="172" t="s">
        <v>330</v>
      </c>
      <c r="L68" s="194"/>
    </row>
    <row r="69" spans="1:12" ht="40.5">
      <c r="A69" s="144" t="s">
        <v>120</v>
      </c>
      <c r="B69" s="9">
        <v>1180</v>
      </c>
      <c r="C69" s="157">
        <v>48.5</v>
      </c>
      <c r="D69" s="157">
        <v>48.9</v>
      </c>
      <c r="E69" s="157">
        <f>D69</f>
        <v>48.9</v>
      </c>
      <c r="F69" s="157">
        <v>49.4</v>
      </c>
      <c r="G69" s="157">
        <f t="shared" ref="G69" si="12">F69*25%</f>
        <v>12.35</v>
      </c>
      <c r="H69" s="157">
        <f t="shared" ref="H69" si="13">F69*25%</f>
        <v>12.35</v>
      </c>
      <c r="I69" s="157">
        <v>9.8000000000000007</v>
      </c>
      <c r="J69" s="157">
        <f t="shared" ref="J69" si="14">F69*30%</f>
        <v>14.819999999999999</v>
      </c>
      <c r="K69" s="167" t="s">
        <v>331</v>
      </c>
      <c r="L69" s="194"/>
    </row>
    <row r="70" spans="1:12" ht="60.75">
      <c r="A70" s="144" t="s">
        <v>121</v>
      </c>
      <c r="B70" s="9">
        <v>1190</v>
      </c>
      <c r="C70" s="97"/>
      <c r="D70" s="97"/>
      <c r="E70" s="97"/>
      <c r="F70" s="152"/>
      <c r="G70" s="152"/>
      <c r="H70" s="152"/>
      <c r="I70" s="152"/>
      <c r="J70" s="98"/>
      <c r="K70" s="66"/>
      <c r="L70" s="194"/>
    </row>
    <row r="71" spans="1:12" s="5" customFormat="1" ht="40.5">
      <c r="A71" s="146" t="s">
        <v>86</v>
      </c>
      <c r="B71" s="10">
        <v>1200</v>
      </c>
      <c r="C71" s="98">
        <v>221</v>
      </c>
      <c r="D71" s="98">
        <v>223</v>
      </c>
      <c r="E71" s="98">
        <f>D71</f>
        <v>223</v>
      </c>
      <c r="F71" s="98">
        <v>225.2</v>
      </c>
      <c r="G71" s="98">
        <v>56.2</v>
      </c>
      <c r="H71" s="98">
        <v>56.2</v>
      </c>
      <c r="I71" s="98">
        <v>45.1</v>
      </c>
      <c r="J71" s="98">
        <v>67.7</v>
      </c>
      <c r="K71" s="167" t="s">
        <v>332</v>
      </c>
      <c r="L71" s="194"/>
    </row>
    <row r="72" spans="1:12" ht="33.75" customHeight="1">
      <c r="A72" s="144" t="s">
        <v>23</v>
      </c>
      <c r="B72" s="6">
        <v>1201</v>
      </c>
      <c r="C72" s="157">
        <v>221</v>
      </c>
      <c r="D72" s="157">
        <v>223</v>
      </c>
      <c r="E72" s="157">
        <f>D72</f>
        <v>223</v>
      </c>
      <c r="F72" s="157">
        <v>225.2</v>
      </c>
      <c r="G72" s="157">
        <v>56.2</v>
      </c>
      <c r="H72" s="157">
        <v>56.2</v>
      </c>
      <c r="I72" s="157">
        <v>45.1</v>
      </c>
      <c r="J72" s="157">
        <v>67.7</v>
      </c>
      <c r="K72" s="172" t="s">
        <v>332</v>
      </c>
      <c r="L72" s="194"/>
    </row>
    <row r="73" spans="1:12" ht="30" customHeight="1">
      <c r="A73" s="144" t="s">
        <v>24</v>
      </c>
      <c r="B73" s="6">
        <v>1202</v>
      </c>
      <c r="C73" s="97"/>
      <c r="D73" s="97"/>
      <c r="E73" s="97"/>
      <c r="F73" s="152"/>
      <c r="G73" s="107"/>
      <c r="H73" s="107"/>
      <c r="I73" s="107"/>
      <c r="J73" s="107"/>
      <c r="K73" s="66"/>
      <c r="L73" s="194"/>
    </row>
    <row r="74" spans="1:12" ht="20.25">
      <c r="A74" s="144" t="s">
        <v>212</v>
      </c>
      <c r="B74" s="9">
        <v>1210</v>
      </c>
      <c r="C74" s="97"/>
      <c r="D74" s="97"/>
      <c r="E74" s="97"/>
      <c r="F74" s="152"/>
      <c r="G74" s="152"/>
      <c r="H74" s="152"/>
      <c r="I74" s="152"/>
      <c r="J74" s="152"/>
      <c r="K74" s="66"/>
      <c r="L74" s="194"/>
    </row>
    <row r="75" spans="1:12" s="5" customFormat="1">
      <c r="A75" s="195" t="s">
        <v>243</v>
      </c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4"/>
    </row>
    <row r="76" spans="1:12" ht="60.75">
      <c r="A76" s="148" t="s">
        <v>231</v>
      </c>
      <c r="B76" s="6">
        <v>1300</v>
      </c>
      <c r="C76" s="97">
        <v>9</v>
      </c>
      <c r="D76" s="97">
        <v>11.2</v>
      </c>
      <c r="E76" s="97">
        <v>11.2</v>
      </c>
      <c r="F76" s="152">
        <v>5.4</v>
      </c>
      <c r="G76" s="152">
        <f>F76*25%</f>
        <v>1.35</v>
      </c>
      <c r="H76" s="152">
        <f>F76*25%</f>
        <v>1.35</v>
      </c>
      <c r="I76" s="152">
        <f>F76*20%</f>
        <v>1.08</v>
      </c>
      <c r="J76" s="152">
        <v>1.5</v>
      </c>
      <c r="K76" s="167" t="s">
        <v>314</v>
      </c>
      <c r="L76" s="194"/>
    </row>
    <row r="77" spans="1:12" ht="101.25">
      <c r="A77" s="149" t="s">
        <v>225</v>
      </c>
      <c r="B77" s="6">
        <v>1310</v>
      </c>
      <c r="C77" s="97"/>
      <c r="D77" s="97"/>
      <c r="E77" s="115"/>
      <c r="F77" s="152"/>
      <c r="G77" s="152"/>
      <c r="H77" s="152"/>
      <c r="I77" s="152"/>
      <c r="J77" s="152"/>
      <c r="K77" s="66"/>
      <c r="L77" s="194"/>
    </row>
    <row r="78" spans="1:12" ht="40.5">
      <c r="A78" s="148" t="s">
        <v>226</v>
      </c>
      <c r="B78" s="6">
        <v>1320</v>
      </c>
      <c r="C78" s="97"/>
      <c r="D78" s="97"/>
      <c r="E78" s="97"/>
      <c r="F78" s="152"/>
      <c r="G78" s="152"/>
      <c r="H78" s="152"/>
      <c r="I78" s="152"/>
      <c r="J78" s="152"/>
      <c r="K78" s="66"/>
      <c r="L78" s="194"/>
    </row>
    <row r="79" spans="1:12" ht="31.5" customHeight="1">
      <c r="A79" s="144" t="s">
        <v>16</v>
      </c>
      <c r="B79" s="9">
        <v>1330</v>
      </c>
      <c r="C79" s="97">
        <v>9</v>
      </c>
      <c r="D79" s="97">
        <v>5.3</v>
      </c>
      <c r="E79" s="97">
        <f>D79</f>
        <v>5.3</v>
      </c>
      <c r="F79" s="152">
        <v>5.4</v>
      </c>
      <c r="G79" s="152">
        <f t="shared" ref="G79:G80" si="15">F79*25%</f>
        <v>1.35</v>
      </c>
      <c r="H79" s="152">
        <f t="shared" ref="H79:H80" si="16">F79*25%</f>
        <v>1.35</v>
      </c>
      <c r="I79" s="152">
        <f t="shared" ref="I79" si="17">F79*20%</f>
        <v>1.08</v>
      </c>
      <c r="J79" s="152">
        <v>1.5</v>
      </c>
      <c r="K79" s="172" t="s">
        <v>314</v>
      </c>
      <c r="L79" s="194"/>
    </row>
    <row r="80" spans="1:12" ht="34.5" customHeight="1">
      <c r="A80" s="144" t="s">
        <v>108</v>
      </c>
      <c r="B80" s="9">
        <v>1340</v>
      </c>
      <c r="C80" s="97"/>
      <c r="D80" s="97">
        <v>15.4</v>
      </c>
      <c r="E80" s="97"/>
      <c r="F80" s="152"/>
      <c r="G80" s="152">
        <f t="shared" si="15"/>
        <v>0</v>
      </c>
      <c r="H80" s="152">
        <f t="shared" si="16"/>
        <v>0</v>
      </c>
      <c r="I80" s="152"/>
      <c r="J80" s="152">
        <f t="shared" ref="J80" si="18">F80*30%</f>
        <v>0</v>
      </c>
      <c r="K80" s="66"/>
      <c r="L80" s="194"/>
    </row>
    <row r="81" spans="1:12" ht="34.5" customHeight="1">
      <c r="A81" s="205" t="s">
        <v>149</v>
      </c>
      <c r="B81" s="190"/>
      <c r="C81" s="190"/>
      <c r="D81" s="190"/>
      <c r="E81" s="190"/>
      <c r="F81" s="190"/>
      <c r="G81" s="190"/>
      <c r="H81" s="190"/>
      <c r="I81" s="190"/>
      <c r="J81" s="190"/>
      <c r="K81" s="206"/>
      <c r="L81" s="194"/>
    </row>
    <row r="82" spans="1:12" ht="60.75">
      <c r="A82" s="144" t="s">
        <v>227</v>
      </c>
      <c r="B82" s="9">
        <v>1400</v>
      </c>
      <c r="C82" s="97">
        <v>269.5</v>
      </c>
      <c r="D82" s="97">
        <v>271.89999999999998</v>
      </c>
      <c r="E82" s="97">
        <f>D82</f>
        <v>271.89999999999998</v>
      </c>
      <c r="F82" s="152">
        <v>274.60000000000002</v>
      </c>
      <c r="G82" s="152">
        <v>68.599999999999994</v>
      </c>
      <c r="H82" s="152">
        <v>68.599999999999994</v>
      </c>
      <c r="I82" s="152">
        <v>54.9</v>
      </c>
      <c r="J82" s="152">
        <v>82.5</v>
      </c>
      <c r="K82" s="172" t="s">
        <v>332</v>
      </c>
      <c r="L82" s="194"/>
    </row>
    <row r="83" spans="1:12" ht="45">
      <c r="A83" s="144" t="s">
        <v>228</v>
      </c>
      <c r="B83" s="9">
        <v>1401</v>
      </c>
      <c r="C83" s="97">
        <v>13.7</v>
      </c>
      <c r="D83" s="97">
        <v>39.1</v>
      </c>
      <c r="E83" s="97">
        <v>21.7</v>
      </c>
      <c r="F83" s="152">
        <v>39.5</v>
      </c>
      <c r="G83" s="152">
        <f>F83*25%</f>
        <v>9.875</v>
      </c>
      <c r="H83" s="152">
        <f>F83*25%</f>
        <v>9.875</v>
      </c>
      <c r="I83" s="152">
        <f>F83*20%</f>
        <v>7.9</v>
      </c>
      <c r="J83" s="152">
        <v>11.8</v>
      </c>
      <c r="K83" s="173" t="s">
        <v>319</v>
      </c>
      <c r="L83" s="194"/>
    </row>
    <row r="84" spans="1:12" ht="60.75">
      <c r="A84" s="144" t="s">
        <v>229</v>
      </c>
      <c r="B84" s="9">
        <v>1402</v>
      </c>
      <c r="C84" s="97"/>
      <c r="D84" s="97"/>
      <c r="E84" s="97"/>
      <c r="F84" s="152"/>
      <c r="G84" s="152"/>
      <c r="H84" s="152"/>
      <c r="I84" s="152"/>
      <c r="J84" s="152"/>
      <c r="K84" s="66"/>
      <c r="L84" s="194"/>
    </row>
    <row r="85" spans="1:12" ht="60.75">
      <c r="A85" s="144" t="s">
        <v>230</v>
      </c>
      <c r="B85" s="9">
        <v>1403</v>
      </c>
      <c r="C85" s="97"/>
      <c r="D85" s="97"/>
      <c r="E85" s="97"/>
      <c r="F85" s="152"/>
      <c r="G85" s="152"/>
      <c r="H85" s="152"/>
      <c r="I85" s="152"/>
      <c r="J85" s="152"/>
      <c r="K85" s="66"/>
      <c r="L85" s="194"/>
    </row>
    <row r="86" spans="1:12" ht="81">
      <c r="A86" s="144" t="s">
        <v>265</v>
      </c>
      <c r="B86" s="9">
        <v>1404</v>
      </c>
      <c r="C86" s="97"/>
      <c r="D86" s="97"/>
      <c r="E86" s="97"/>
      <c r="F86" s="152"/>
      <c r="G86" s="152"/>
      <c r="H86" s="152"/>
      <c r="I86" s="152"/>
      <c r="J86" s="152"/>
      <c r="K86" s="66"/>
      <c r="L86" s="194"/>
    </row>
    <row r="87" spans="1:12" s="5" customFormat="1" ht="34.5" customHeight="1">
      <c r="A87" s="146" t="s">
        <v>123</v>
      </c>
      <c r="B87" s="60">
        <v>1410</v>
      </c>
      <c r="C87" s="98">
        <v>283.2</v>
      </c>
      <c r="D87" s="98">
        <v>311</v>
      </c>
      <c r="E87" s="98">
        <v>293.60000000000002</v>
      </c>
      <c r="F87" s="98">
        <v>314.10000000000002</v>
      </c>
      <c r="G87" s="152">
        <f t="shared" ref="G87" si="19">F87*25%</f>
        <v>78.525000000000006</v>
      </c>
      <c r="H87" s="152">
        <f t="shared" ref="H87" si="20">F87*25%</f>
        <v>78.525000000000006</v>
      </c>
      <c r="I87" s="152">
        <v>62.8</v>
      </c>
      <c r="J87" s="152">
        <v>94.3</v>
      </c>
      <c r="K87" s="172" t="s">
        <v>323</v>
      </c>
      <c r="L87" s="194"/>
    </row>
    <row r="88" spans="1:12">
      <c r="A88" s="195" t="s">
        <v>205</v>
      </c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4"/>
    </row>
    <row r="89" spans="1:12" ht="40.5">
      <c r="A89" s="144" t="s">
        <v>244</v>
      </c>
      <c r="B89" s="137">
        <v>1500</v>
      </c>
      <c r="C89" s="139">
        <v>142</v>
      </c>
      <c r="D89" s="139">
        <v>124.4</v>
      </c>
      <c r="E89" s="139">
        <f>D89</f>
        <v>124.4</v>
      </c>
      <c r="F89" s="155">
        <v>150.1</v>
      </c>
      <c r="G89" s="155">
        <f>F89*25%</f>
        <v>37.524999999999999</v>
      </c>
      <c r="H89" s="155">
        <f>F89*25%</f>
        <v>37.524999999999999</v>
      </c>
      <c r="I89" s="155">
        <f>F89*20%</f>
        <v>30.02</v>
      </c>
      <c r="J89" s="155">
        <v>45.1</v>
      </c>
      <c r="K89" s="170" t="s">
        <v>324</v>
      </c>
      <c r="L89" s="194"/>
    </row>
    <row r="90" spans="1:12" ht="40.5">
      <c r="A90" s="144" t="s">
        <v>242</v>
      </c>
      <c r="B90" s="138">
        <v>1501</v>
      </c>
      <c r="C90" s="139">
        <v>77.099999999999994</v>
      </c>
      <c r="D90" s="139">
        <v>57.4</v>
      </c>
      <c r="E90" s="139">
        <f t="shared" ref="E90:E93" si="21">D90</f>
        <v>57.4</v>
      </c>
      <c r="F90" s="155">
        <v>82.5</v>
      </c>
      <c r="G90" s="155">
        <v>20.6</v>
      </c>
      <c r="H90" s="155">
        <f t="shared" ref="H90:H95" si="22">F90*25%</f>
        <v>20.625</v>
      </c>
      <c r="I90" s="155">
        <f t="shared" ref="I90:I95" si="23">F90*20%</f>
        <v>16.5</v>
      </c>
      <c r="J90" s="155">
        <f t="shared" ref="J90:J95" si="24">F90*30%</f>
        <v>24.75</v>
      </c>
      <c r="K90" s="141" t="s">
        <v>325</v>
      </c>
      <c r="L90" s="194"/>
    </row>
    <row r="91" spans="1:12" ht="36.75" customHeight="1">
      <c r="A91" s="144" t="s">
        <v>27</v>
      </c>
      <c r="B91" s="138">
        <v>1502</v>
      </c>
      <c r="C91" s="139">
        <v>64.900000000000006</v>
      </c>
      <c r="D91" s="139">
        <v>67</v>
      </c>
      <c r="E91" s="139">
        <f t="shared" si="21"/>
        <v>67</v>
      </c>
      <c r="F91" s="155">
        <v>67.599999999999994</v>
      </c>
      <c r="G91" s="155">
        <f t="shared" ref="G91:G94" si="25">F91*25%</f>
        <v>16.899999999999999</v>
      </c>
      <c r="H91" s="155">
        <v>16.899999999999999</v>
      </c>
      <c r="I91" s="155">
        <f t="shared" si="23"/>
        <v>13.52</v>
      </c>
      <c r="J91" s="155">
        <f t="shared" si="24"/>
        <v>20.279999999999998</v>
      </c>
      <c r="K91" s="141" t="s">
        <v>326</v>
      </c>
      <c r="L91" s="194"/>
    </row>
    <row r="92" spans="1:12" ht="34.5" customHeight="1">
      <c r="A92" s="144" t="s">
        <v>5</v>
      </c>
      <c r="B92" s="137">
        <v>1510</v>
      </c>
      <c r="C92" s="139">
        <v>1331.8</v>
      </c>
      <c r="D92" s="139">
        <v>1308.3</v>
      </c>
      <c r="E92" s="139">
        <f t="shared" si="21"/>
        <v>1308.3</v>
      </c>
      <c r="F92" s="155">
        <v>1584.2</v>
      </c>
      <c r="G92" s="155">
        <v>396.1</v>
      </c>
      <c r="H92" s="155">
        <f t="shared" si="22"/>
        <v>396.05</v>
      </c>
      <c r="I92" s="155">
        <f t="shared" si="23"/>
        <v>316.84000000000003</v>
      </c>
      <c r="J92" s="155">
        <v>475.2</v>
      </c>
      <c r="K92" s="172" t="s">
        <v>333</v>
      </c>
      <c r="L92" s="194"/>
    </row>
    <row r="93" spans="1:12" ht="40.5">
      <c r="A93" s="144" t="s">
        <v>6</v>
      </c>
      <c r="B93" s="137">
        <v>1520</v>
      </c>
      <c r="C93" s="139">
        <v>287.10000000000002</v>
      </c>
      <c r="D93" s="139">
        <v>278.2</v>
      </c>
      <c r="E93" s="139">
        <f t="shared" si="21"/>
        <v>278.2</v>
      </c>
      <c r="F93" s="155">
        <v>337.1</v>
      </c>
      <c r="G93" s="155">
        <f t="shared" si="25"/>
        <v>84.275000000000006</v>
      </c>
      <c r="H93" s="155">
        <v>84.3</v>
      </c>
      <c r="I93" s="155">
        <f t="shared" si="23"/>
        <v>67.42</v>
      </c>
      <c r="J93" s="155">
        <f t="shared" si="24"/>
        <v>101.13000000000001</v>
      </c>
      <c r="K93" s="171" t="s">
        <v>318</v>
      </c>
      <c r="L93" s="194"/>
    </row>
    <row r="94" spans="1:12" ht="31.5" customHeight="1">
      <c r="A94" s="144" t="s">
        <v>7</v>
      </c>
      <c r="B94" s="137">
        <v>1530</v>
      </c>
      <c r="C94" s="139">
        <v>13.7</v>
      </c>
      <c r="D94" s="139">
        <v>39.1</v>
      </c>
      <c r="E94" s="139">
        <v>21.7</v>
      </c>
      <c r="F94" s="155">
        <v>39.5</v>
      </c>
      <c r="G94" s="155">
        <f t="shared" si="25"/>
        <v>9.875</v>
      </c>
      <c r="H94" s="155">
        <f>F94*25%</f>
        <v>9.875</v>
      </c>
      <c r="I94" s="155">
        <f t="shared" si="23"/>
        <v>7.9</v>
      </c>
      <c r="J94" s="155">
        <v>11.8</v>
      </c>
      <c r="K94" s="172" t="s">
        <v>319</v>
      </c>
      <c r="L94" s="194"/>
    </row>
    <row r="95" spans="1:12" ht="42" customHeight="1">
      <c r="A95" s="144" t="s">
        <v>28</v>
      </c>
      <c r="B95" s="137">
        <v>1540</v>
      </c>
      <c r="C95" s="139">
        <v>725.9</v>
      </c>
      <c r="D95" s="139">
        <v>626.9</v>
      </c>
      <c r="E95" s="139">
        <v>644.29999999999995</v>
      </c>
      <c r="F95" s="157">
        <v>752.7</v>
      </c>
      <c r="G95" s="157">
        <f>F95*25%</f>
        <v>188.17500000000001</v>
      </c>
      <c r="H95" s="157">
        <f t="shared" si="22"/>
        <v>188.17500000000001</v>
      </c>
      <c r="I95" s="157">
        <f t="shared" si="23"/>
        <v>150.54000000000002</v>
      </c>
      <c r="J95" s="157">
        <f t="shared" si="24"/>
        <v>225.81</v>
      </c>
      <c r="K95" s="141" t="s">
        <v>316</v>
      </c>
      <c r="L95" s="194"/>
    </row>
    <row r="96" spans="1:12" s="5" customFormat="1" ht="20.25">
      <c r="A96" s="146" t="s">
        <v>55</v>
      </c>
      <c r="B96" s="137">
        <v>1550</v>
      </c>
      <c r="C96" s="140">
        <f>C95+C94+C93+C92+C89</f>
        <v>2500.5</v>
      </c>
      <c r="D96" s="140">
        <f t="shared" ref="D96:G96" si="26">D95+D94+D93+D92+D89</f>
        <v>2376.9</v>
      </c>
      <c r="E96" s="140">
        <f t="shared" si="26"/>
        <v>2376.9</v>
      </c>
      <c r="F96" s="140">
        <f t="shared" si="26"/>
        <v>2863.6</v>
      </c>
      <c r="G96" s="140">
        <f t="shared" si="26"/>
        <v>715.95</v>
      </c>
      <c r="H96" s="140">
        <v>716</v>
      </c>
      <c r="I96" s="140">
        <v>572.6</v>
      </c>
      <c r="J96" s="140">
        <f>J95+J94+J93+J92+J89</f>
        <v>859.04000000000008</v>
      </c>
      <c r="K96" s="142"/>
      <c r="L96" s="194"/>
    </row>
    <row r="97" spans="1:12" ht="56.25">
      <c r="A97" s="111" t="s">
        <v>307</v>
      </c>
      <c r="B97" s="1"/>
      <c r="C97" s="196" t="s">
        <v>209</v>
      </c>
      <c r="D97" s="196"/>
      <c r="E97" s="196"/>
      <c r="F97" s="196"/>
      <c r="G97" s="108"/>
      <c r="H97" s="197" t="s">
        <v>281</v>
      </c>
      <c r="I97" s="197"/>
      <c r="J97" s="197"/>
      <c r="L97" s="194"/>
    </row>
    <row r="98" spans="1:12" s="2" customFormat="1">
      <c r="A98" s="136" t="s">
        <v>306</v>
      </c>
      <c r="B98" s="3"/>
      <c r="C98" s="203" t="s">
        <v>308</v>
      </c>
      <c r="D98" s="203"/>
      <c r="E98" s="203"/>
      <c r="F98" s="203"/>
      <c r="G98" s="109"/>
      <c r="H98" s="204" t="s">
        <v>94</v>
      </c>
      <c r="I98" s="204"/>
      <c r="J98" s="204"/>
      <c r="L98" s="194"/>
    </row>
    <row r="99" spans="1:12">
      <c r="A99" s="22"/>
      <c r="C99" s="104"/>
      <c r="D99" s="104"/>
      <c r="E99" s="104"/>
      <c r="F99" s="104"/>
      <c r="G99" s="101"/>
      <c r="H99" s="101"/>
      <c r="I99" s="101"/>
      <c r="J99" s="101"/>
    </row>
    <row r="100" spans="1:12">
      <c r="A100" s="22"/>
      <c r="C100" s="104"/>
      <c r="D100" s="104"/>
      <c r="E100" s="104"/>
      <c r="F100" s="104"/>
      <c r="G100" s="101"/>
      <c r="H100" s="101"/>
      <c r="I100" s="101"/>
      <c r="J100" s="101"/>
    </row>
    <row r="101" spans="1:12">
      <c r="A101" s="22"/>
      <c r="C101" s="104"/>
      <c r="D101" s="104"/>
      <c r="E101" s="104"/>
      <c r="F101" s="104"/>
      <c r="G101" s="101"/>
      <c r="H101" s="101"/>
      <c r="I101" s="101"/>
      <c r="J101" s="101"/>
    </row>
    <row r="102" spans="1:12">
      <c r="A102" s="22"/>
      <c r="C102" s="104"/>
      <c r="D102" s="104"/>
      <c r="E102" s="104"/>
      <c r="F102" s="104"/>
      <c r="G102" s="101"/>
      <c r="H102" s="101"/>
      <c r="I102" s="101"/>
      <c r="J102" s="101"/>
    </row>
    <row r="103" spans="1:12">
      <c r="A103" s="22"/>
      <c r="C103" s="104"/>
      <c r="D103" s="104"/>
      <c r="E103" s="104"/>
      <c r="F103" s="104"/>
      <c r="G103" s="101"/>
      <c r="H103" s="101"/>
      <c r="I103" s="101"/>
      <c r="J103" s="101"/>
    </row>
    <row r="104" spans="1:12">
      <c r="A104" s="22"/>
      <c r="C104" s="104"/>
      <c r="D104" s="104"/>
      <c r="E104" s="104"/>
      <c r="F104" s="104"/>
      <c r="G104" s="101"/>
      <c r="H104" s="101"/>
      <c r="I104" s="101"/>
      <c r="J104" s="101"/>
    </row>
    <row r="105" spans="1:12">
      <c r="A105" s="22"/>
      <c r="C105" s="104"/>
      <c r="D105" s="104"/>
      <c r="E105" s="104"/>
      <c r="F105" s="104"/>
      <c r="G105" s="101"/>
      <c r="H105" s="101"/>
      <c r="I105" s="101"/>
      <c r="J105" s="101"/>
    </row>
    <row r="106" spans="1:12">
      <c r="A106" s="22"/>
      <c r="C106" s="104"/>
      <c r="D106" s="104"/>
      <c r="E106" s="104"/>
      <c r="F106" s="104"/>
      <c r="G106" s="101"/>
      <c r="H106" s="101"/>
      <c r="I106" s="101"/>
      <c r="J106" s="101"/>
    </row>
    <row r="107" spans="1:12">
      <c r="A107" s="22"/>
      <c r="C107" s="104"/>
      <c r="D107" s="104"/>
      <c r="E107" s="104"/>
      <c r="F107" s="104"/>
      <c r="G107" s="101"/>
      <c r="H107" s="101"/>
      <c r="I107" s="101"/>
      <c r="J107" s="101"/>
    </row>
    <row r="108" spans="1:12">
      <c r="A108" s="22"/>
      <c r="C108" s="104"/>
      <c r="D108" s="104"/>
      <c r="E108" s="104"/>
      <c r="F108" s="104"/>
      <c r="G108" s="101"/>
      <c r="H108" s="101"/>
      <c r="I108" s="101"/>
      <c r="J108" s="101"/>
    </row>
    <row r="109" spans="1:12">
      <c r="A109" s="22"/>
      <c r="C109" s="104"/>
      <c r="D109" s="104"/>
      <c r="E109" s="104"/>
      <c r="F109" s="104"/>
      <c r="G109" s="101"/>
      <c r="H109" s="101"/>
      <c r="I109" s="101"/>
      <c r="J109" s="101"/>
    </row>
    <row r="110" spans="1:12">
      <c r="A110" s="22"/>
      <c r="C110" s="104"/>
      <c r="D110" s="104"/>
      <c r="E110" s="104"/>
      <c r="F110" s="104"/>
      <c r="G110" s="101"/>
      <c r="H110" s="101"/>
      <c r="I110" s="101"/>
      <c r="J110" s="101"/>
    </row>
    <row r="111" spans="1:12">
      <c r="A111" s="22"/>
      <c r="C111" s="104"/>
      <c r="D111" s="104"/>
      <c r="E111" s="104"/>
      <c r="F111" s="104"/>
      <c r="G111" s="101"/>
      <c r="H111" s="101"/>
      <c r="I111" s="101"/>
      <c r="J111" s="101"/>
    </row>
    <row r="112" spans="1:12">
      <c r="A112" s="22"/>
      <c r="C112" s="104"/>
      <c r="D112" s="104"/>
      <c r="E112" s="104"/>
      <c r="F112" s="104"/>
      <c r="G112" s="101"/>
      <c r="H112" s="101"/>
      <c r="I112" s="101"/>
      <c r="J112" s="101"/>
    </row>
    <row r="113" spans="1:10">
      <c r="A113" s="22"/>
      <c r="C113" s="104"/>
      <c r="D113" s="104"/>
      <c r="E113" s="104"/>
      <c r="F113" s="104"/>
      <c r="G113" s="101"/>
      <c r="H113" s="101"/>
      <c r="I113" s="101"/>
      <c r="J113" s="101"/>
    </row>
    <row r="114" spans="1:10">
      <c r="A114" s="22"/>
      <c r="C114" s="104"/>
      <c r="D114" s="104"/>
      <c r="E114" s="104"/>
      <c r="F114" s="104"/>
      <c r="G114" s="101"/>
      <c r="H114" s="101"/>
      <c r="I114" s="101"/>
      <c r="J114" s="101"/>
    </row>
    <row r="115" spans="1:10">
      <c r="A115" s="22"/>
      <c r="C115" s="104"/>
      <c r="D115" s="104"/>
      <c r="E115" s="104"/>
      <c r="F115" s="104"/>
      <c r="G115" s="101"/>
      <c r="H115" s="101"/>
      <c r="I115" s="101"/>
      <c r="J115" s="101"/>
    </row>
    <row r="116" spans="1:10">
      <c r="A116" s="22"/>
      <c r="C116" s="104"/>
      <c r="D116" s="104"/>
      <c r="E116" s="104"/>
      <c r="F116" s="104"/>
      <c r="G116" s="101"/>
      <c r="H116" s="101"/>
      <c r="I116" s="101"/>
      <c r="J116" s="101"/>
    </row>
    <row r="117" spans="1:10">
      <c r="A117" s="22"/>
      <c r="C117" s="104"/>
      <c r="D117" s="104"/>
      <c r="E117" s="104"/>
      <c r="F117" s="104"/>
      <c r="G117" s="101"/>
      <c r="H117" s="101"/>
      <c r="I117" s="101"/>
      <c r="J117" s="101"/>
    </row>
    <row r="118" spans="1:10">
      <c r="A118" s="22"/>
      <c r="C118" s="104"/>
      <c r="D118" s="104"/>
      <c r="E118" s="104"/>
      <c r="F118" s="104"/>
      <c r="G118" s="101"/>
      <c r="H118" s="101"/>
      <c r="I118" s="101"/>
      <c r="J118" s="101"/>
    </row>
    <row r="119" spans="1:10">
      <c r="A119" s="22"/>
      <c r="C119" s="104"/>
      <c r="D119" s="104"/>
      <c r="E119" s="104"/>
      <c r="F119" s="104"/>
      <c r="G119" s="101"/>
      <c r="H119" s="101"/>
      <c r="I119" s="101"/>
      <c r="J119" s="101"/>
    </row>
    <row r="120" spans="1:10">
      <c r="A120" s="22"/>
      <c r="C120" s="104"/>
      <c r="D120" s="104"/>
      <c r="E120" s="104"/>
      <c r="F120" s="104"/>
      <c r="G120" s="101"/>
      <c r="H120" s="101"/>
      <c r="I120" s="101"/>
      <c r="J120" s="101"/>
    </row>
    <row r="121" spans="1:10">
      <c r="A121" s="22"/>
      <c r="C121" s="104"/>
      <c r="D121" s="104"/>
      <c r="E121" s="104"/>
      <c r="F121" s="104"/>
      <c r="G121" s="101"/>
      <c r="H121" s="101"/>
      <c r="I121" s="101"/>
      <c r="J121" s="101"/>
    </row>
    <row r="122" spans="1:10">
      <c r="A122" s="22"/>
      <c r="C122" s="104"/>
      <c r="D122" s="104"/>
      <c r="E122" s="104"/>
      <c r="F122" s="104"/>
      <c r="G122" s="101"/>
      <c r="H122" s="101"/>
      <c r="I122" s="101"/>
      <c r="J122" s="101"/>
    </row>
    <row r="123" spans="1:10">
      <c r="A123" s="22"/>
      <c r="C123" s="104"/>
      <c r="D123" s="104"/>
      <c r="E123" s="104"/>
      <c r="F123" s="104"/>
      <c r="G123" s="101"/>
      <c r="H123" s="101"/>
      <c r="I123" s="101"/>
      <c r="J123" s="101"/>
    </row>
    <row r="124" spans="1:10">
      <c r="A124" s="22"/>
      <c r="C124" s="104"/>
      <c r="D124" s="104"/>
      <c r="E124" s="104"/>
      <c r="F124" s="104"/>
      <c r="G124" s="101"/>
      <c r="H124" s="101"/>
      <c r="I124" s="101"/>
      <c r="J124" s="101"/>
    </row>
    <row r="125" spans="1:10">
      <c r="A125" s="22"/>
      <c r="C125" s="104"/>
      <c r="D125" s="104"/>
      <c r="E125" s="104"/>
      <c r="F125" s="104"/>
      <c r="G125" s="101"/>
      <c r="H125" s="101"/>
      <c r="I125" s="101"/>
      <c r="J125" s="101"/>
    </row>
    <row r="126" spans="1:10">
      <c r="A126" s="22"/>
      <c r="C126" s="104"/>
      <c r="D126" s="104"/>
      <c r="E126" s="104"/>
      <c r="F126" s="104"/>
      <c r="G126" s="101"/>
      <c r="H126" s="101"/>
      <c r="I126" s="101"/>
      <c r="J126" s="101"/>
    </row>
    <row r="127" spans="1:10">
      <c r="A127" s="22"/>
      <c r="C127" s="104"/>
      <c r="D127" s="104"/>
      <c r="E127" s="104"/>
      <c r="F127" s="104"/>
      <c r="G127" s="101"/>
      <c r="H127" s="101"/>
      <c r="I127" s="101"/>
      <c r="J127" s="101"/>
    </row>
    <row r="128" spans="1:10">
      <c r="A128" s="22"/>
      <c r="C128" s="104"/>
      <c r="D128" s="104"/>
      <c r="E128" s="104"/>
      <c r="F128" s="104"/>
      <c r="G128" s="101"/>
      <c r="H128" s="101"/>
      <c r="I128" s="101"/>
      <c r="J128" s="101"/>
    </row>
    <row r="129" spans="1:10">
      <c r="A129" s="22"/>
      <c r="C129" s="104"/>
      <c r="D129" s="104"/>
      <c r="E129" s="104"/>
      <c r="F129" s="104"/>
      <c r="G129" s="101"/>
      <c r="H129" s="101"/>
      <c r="I129" s="101"/>
      <c r="J129" s="101"/>
    </row>
    <row r="130" spans="1:10">
      <c r="A130" s="22"/>
      <c r="C130" s="104"/>
      <c r="D130" s="104"/>
      <c r="E130" s="104"/>
      <c r="F130" s="104"/>
      <c r="G130" s="101"/>
      <c r="H130" s="101"/>
      <c r="I130" s="101"/>
      <c r="J130" s="101"/>
    </row>
    <row r="131" spans="1:10">
      <c r="A131" s="22"/>
      <c r="C131" s="104"/>
      <c r="D131" s="104"/>
      <c r="E131" s="104"/>
      <c r="F131" s="104"/>
      <c r="G131" s="101"/>
      <c r="H131" s="101"/>
      <c r="I131" s="101"/>
      <c r="J131" s="101"/>
    </row>
    <row r="132" spans="1:10">
      <c r="A132" s="22"/>
      <c r="C132" s="104"/>
      <c r="D132" s="104"/>
      <c r="E132" s="104"/>
      <c r="F132" s="104"/>
      <c r="G132" s="101"/>
      <c r="H132" s="101"/>
      <c r="I132" s="101"/>
      <c r="J132" s="101"/>
    </row>
    <row r="133" spans="1:10">
      <c r="A133" s="22"/>
      <c r="C133" s="104"/>
      <c r="D133" s="104"/>
      <c r="E133" s="104"/>
      <c r="F133" s="104"/>
      <c r="G133" s="101"/>
      <c r="H133" s="101"/>
      <c r="I133" s="101"/>
      <c r="J133" s="101"/>
    </row>
    <row r="134" spans="1:10">
      <c r="A134" s="22"/>
      <c r="C134" s="104"/>
      <c r="D134" s="104"/>
      <c r="E134" s="104"/>
      <c r="F134" s="104"/>
      <c r="G134" s="101"/>
      <c r="H134" s="101"/>
      <c r="I134" s="101"/>
      <c r="J134" s="101"/>
    </row>
    <row r="135" spans="1:10">
      <c r="A135" s="22"/>
      <c r="C135" s="104"/>
      <c r="D135" s="104"/>
      <c r="E135" s="104"/>
      <c r="F135" s="104"/>
      <c r="G135" s="101"/>
      <c r="H135" s="101"/>
      <c r="I135" s="101"/>
      <c r="J135" s="101"/>
    </row>
    <row r="136" spans="1:10">
      <c r="A136" s="22"/>
      <c r="C136" s="104"/>
      <c r="D136" s="104"/>
      <c r="E136" s="104"/>
      <c r="F136" s="104"/>
      <c r="G136" s="101"/>
      <c r="H136" s="101"/>
      <c r="I136" s="101"/>
      <c r="J136" s="101"/>
    </row>
    <row r="137" spans="1:10">
      <c r="A137" s="22"/>
      <c r="C137" s="104"/>
      <c r="D137" s="104"/>
      <c r="E137" s="104"/>
      <c r="F137" s="104"/>
      <c r="G137" s="101"/>
      <c r="H137" s="101"/>
      <c r="I137" s="101"/>
      <c r="J137" s="101"/>
    </row>
    <row r="138" spans="1:10">
      <c r="A138" s="22"/>
      <c r="C138" s="104"/>
      <c r="D138" s="104"/>
      <c r="E138" s="104"/>
      <c r="F138" s="104"/>
      <c r="G138" s="101"/>
      <c r="H138" s="101"/>
      <c r="I138" s="101"/>
      <c r="J138" s="101"/>
    </row>
    <row r="139" spans="1:10">
      <c r="A139" s="22"/>
      <c r="C139" s="104"/>
      <c r="D139" s="104"/>
      <c r="E139" s="104"/>
      <c r="F139" s="104"/>
      <c r="G139" s="101"/>
      <c r="H139" s="101"/>
      <c r="I139" s="101"/>
      <c r="J139" s="101"/>
    </row>
    <row r="140" spans="1:10">
      <c r="A140" s="22"/>
      <c r="C140" s="104"/>
      <c r="D140" s="104"/>
      <c r="E140" s="104"/>
      <c r="F140" s="104"/>
      <c r="G140" s="101"/>
      <c r="H140" s="101"/>
      <c r="I140" s="101"/>
      <c r="J140" s="101"/>
    </row>
    <row r="141" spans="1:10">
      <c r="A141" s="22"/>
      <c r="C141" s="104"/>
      <c r="D141" s="104"/>
      <c r="E141" s="104"/>
      <c r="F141" s="104"/>
      <c r="G141" s="101"/>
      <c r="H141" s="101"/>
      <c r="I141" s="101"/>
      <c r="J141" s="101"/>
    </row>
    <row r="142" spans="1:10">
      <c r="A142" s="22"/>
      <c r="C142" s="104"/>
      <c r="D142" s="104"/>
      <c r="E142" s="104"/>
      <c r="F142" s="104"/>
      <c r="G142" s="101"/>
      <c r="H142" s="101"/>
      <c r="I142" s="101"/>
      <c r="J142" s="101"/>
    </row>
    <row r="143" spans="1:10">
      <c r="A143" s="22"/>
      <c r="C143" s="104"/>
      <c r="D143" s="104"/>
      <c r="E143" s="104"/>
      <c r="F143" s="104"/>
      <c r="G143" s="101"/>
      <c r="H143" s="101"/>
      <c r="I143" s="101"/>
      <c r="J143" s="101"/>
    </row>
    <row r="144" spans="1:10">
      <c r="A144" s="22"/>
      <c r="C144" s="104"/>
      <c r="D144" s="104"/>
      <c r="E144" s="104"/>
      <c r="F144" s="104"/>
      <c r="G144" s="101"/>
      <c r="H144" s="101"/>
      <c r="I144" s="101"/>
      <c r="J144" s="101"/>
    </row>
    <row r="145" spans="1:10">
      <c r="A145" s="22"/>
      <c r="C145" s="104"/>
      <c r="D145" s="104"/>
      <c r="E145" s="104"/>
      <c r="F145" s="104"/>
      <c r="G145" s="101"/>
      <c r="H145" s="101"/>
      <c r="I145" s="101"/>
      <c r="J145" s="101"/>
    </row>
    <row r="146" spans="1:10">
      <c r="A146" s="22"/>
      <c r="C146" s="104"/>
      <c r="D146" s="104"/>
      <c r="E146" s="104"/>
      <c r="F146" s="104"/>
      <c r="G146" s="101"/>
      <c r="H146" s="101"/>
      <c r="I146" s="101"/>
      <c r="J146" s="101"/>
    </row>
    <row r="147" spans="1:10">
      <c r="A147" s="22"/>
      <c r="C147" s="104"/>
      <c r="D147" s="104"/>
      <c r="E147" s="104"/>
      <c r="F147" s="104"/>
      <c r="G147" s="101"/>
      <c r="H147" s="101"/>
      <c r="I147" s="101"/>
      <c r="J147" s="101"/>
    </row>
    <row r="148" spans="1:10">
      <c r="A148" s="22"/>
      <c r="C148" s="104"/>
      <c r="D148" s="104"/>
      <c r="E148" s="104"/>
      <c r="F148" s="104"/>
      <c r="G148" s="101"/>
      <c r="H148" s="101"/>
      <c r="I148" s="101"/>
      <c r="J148" s="101"/>
    </row>
    <row r="149" spans="1:10">
      <c r="A149" s="22"/>
      <c r="C149" s="104"/>
      <c r="D149" s="104"/>
      <c r="E149" s="104"/>
      <c r="F149" s="104"/>
      <c r="G149" s="101"/>
      <c r="H149" s="101"/>
      <c r="I149" s="101"/>
      <c r="J149" s="101"/>
    </row>
    <row r="150" spans="1:10">
      <c r="A150" s="22"/>
      <c r="C150" s="104"/>
      <c r="D150" s="104"/>
      <c r="E150" s="104"/>
      <c r="F150" s="104"/>
      <c r="G150" s="101"/>
      <c r="H150" s="101"/>
      <c r="I150" s="101"/>
      <c r="J150" s="101"/>
    </row>
    <row r="151" spans="1:10">
      <c r="A151" s="22"/>
      <c r="C151" s="104"/>
      <c r="D151" s="104"/>
      <c r="E151" s="104"/>
      <c r="F151" s="104"/>
      <c r="G151" s="101"/>
      <c r="H151" s="101"/>
      <c r="I151" s="101"/>
      <c r="J151" s="101"/>
    </row>
    <row r="152" spans="1:10">
      <c r="A152" s="22"/>
      <c r="C152" s="104"/>
      <c r="D152" s="104"/>
      <c r="E152" s="104"/>
      <c r="F152" s="104"/>
      <c r="G152" s="101"/>
      <c r="H152" s="101"/>
      <c r="I152" s="101"/>
      <c r="J152" s="101"/>
    </row>
    <row r="153" spans="1:10">
      <c r="A153" s="22"/>
      <c r="C153" s="104"/>
      <c r="D153" s="104"/>
      <c r="E153" s="104"/>
      <c r="F153" s="104"/>
      <c r="G153" s="101"/>
      <c r="H153" s="101"/>
      <c r="I153" s="101"/>
      <c r="J153" s="101"/>
    </row>
    <row r="154" spans="1:10">
      <c r="A154" s="22"/>
      <c r="C154" s="104"/>
      <c r="D154" s="104"/>
      <c r="E154" s="104"/>
      <c r="F154" s="104"/>
      <c r="G154" s="101"/>
      <c r="H154" s="101"/>
      <c r="I154" s="101"/>
      <c r="J154" s="101"/>
    </row>
    <row r="155" spans="1:10">
      <c r="A155" s="22"/>
      <c r="C155" s="104"/>
      <c r="D155" s="104"/>
      <c r="E155" s="104"/>
      <c r="F155" s="104"/>
      <c r="G155" s="101"/>
      <c r="H155" s="101"/>
      <c r="I155" s="101"/>
      <c r="J155" s="101"/>
    </row>
    <row r="156" spans="1:10">
      <c r="A156" s="22"/>
      <c r="C156" s="104"/>
      <c r="D156" s="104"/>
      <c r="E156" s="104"/>
      <c r="F156" s="104"/>
      <c r="G156" s="101"/>
      <c r="H156" s="101"/>
      <c r="I156" s="101"/>
      <c r="J156" s="101"/>
    </row>
    <row r="157" spans="1:10">
      <c r="A157" s="38"/>
    </row>
    <row r="158" spans="1:10">
      <c r="A158" s="38"/>
    </row>
    <row r="159" spans="1:10">
      <c r="A159" s="38"/>
    </row>
    <row r="160" spans="1:10">
      <c r="A160" s="38"/>
    </row>
    <row r="161" spans="1:1">
      <c r="A161" s="38"/>
    </row>
    <row r="162" spans="1:1">
      <c r="A162" s="38"/>
    </row>
    <row r="163" spans="1:1">
      <c r="A163" s="38"/>
    </row>
    <row r="164" spans="1:1">
      <c r="A164" s="38"/>
    </row>
    <row r="165" spans="1:1">
      <c r="A165" s="38"/>
    </row>
    <row r="166" spans="1:1">
      <c r="A166" s="38"/>
    </row>
    <row r="167" spans="1:1">
      <c r="A167" s="38"/>
    </row>
    <row r="168" spans="1:1">
      <c r="A168" s="38"/>
    </row>
    <row r="169" spans="1:1">
      <c r="A169" s="38"/>
    </row>
    <row r="170" spans="1:1">
      <c r="A170" s="38"/>
    </row>
    <row r="171" spans="1:1">
      <c r="A171" s="38"/>
    </row>
    <row r="172" spans="1:1">
      <c r="A172" s="38"/>
    </row>
    <row r="173" spans="1:1">
      <c r="A173" s="38"/>
    </row>
    <row r="174" spans="1:1">
      <c r="A174" s="38"/>
    </row>
    <row r="175" spans="1:1">
      <c r="A175" s="38"/>
    </row>
    <row r="176" spans="1:1">
      <c r="A176" s="38"/>
    </row>
    <row r="177" spans="1:1">
      <c r="A177" s="38"/>
    </row>
    <row r="178" spans="1:1">
      <c r="A178" s="38"/>
    </row>
    <row r="179" spans="1:1">
      <c r="A179" s="38"/>
    </row>
    <row r="180" spans="1:1">
      <c r="A180" s="38"/>
    </row>
    <row r="181" spans="1:1">
      <c r="A181" s="38"/>
    </row>
    <row r="182" spans="1:1">
      <c r="A182" s="38"/>
    </row>
    <row r="183" spans="1:1">
      <c r="A183" s="38"/>
    </row>
    <row r="184" spans="1:1">
      <c r="A184" s="38"/>
    </row>
    <row r="185" spans="1:1">
      <c r="A185" s="38"/>
    </row>
    <row r="186" spans="1:1">
      <c r="A186" s="38"/>
    </row>
    <row r="187" spans="1:1">
      <c r="A187" s="38"/>
    </row>
    <row r="188" spans="1:1">
      <c r="A188" s="38"/>
    </row>
    <row r="189" spans="1:1">
      <c r="A189" s="38"/>
    </row>
    <row r="190" spans="1:1">
      <c r="A190" s="38"/>
    </row>
    <row r="191" spans="1:1">
      <c r="A191" s="38"/>
    </row>
    <row r="192" spans="1:1">
      <c r="A192" s="38"/>
    </row>
    <row r="193" spans="1:1">
      <c r="A193" s="38"/>
    </row>
    <row r="194" spans="1:1">
      <c r="A194" s="38"/>
    </row>
    <row r="195" spans="1:1">
      <c r="A195" s="38"/>
    </row>
    <row r="196" spans="1:1">
      <c r="A196" s="38"/>
    </row>
    <row r="197" spans="1:1">
      <c r="A197" s="38"/>
    </row>
    <row r="198" spans="1:1">
      <c r="A198" s="38"/>
    </row>
    <row r="199" spans="1:1">
      <c r="A199" s="38"/>
    </row>
    <row r="200" spans="1:1">
      <c r="A200" s="38"/>
    </row>
    <row r="201" spans="1:1">
      <c r="A201" s="38"/>
    </row>
    <row r="202" spans="1:1">
      <c r="A202" s="38"/>
    </row>
    <row r="203" spans="1:1">
      <c r="A203" s="38"/>
    </row>
    <row r="204" spans="1:1">
      <c r="A204" s="38"/>
    </row>
    <row r="205" spans="1:1">
      <c r="A205" s="38"/>
    </row>
    <row r="206" spans="1:1">
      <c r="A206" s="38"/>
    </row>
    <row r="207" spans="1:1">
      <c r="A207" s="38"/>
    </row>
    <row r="208" spans="1:1">
      <c r="A208" s="38"/>
    </row>
    <row r="209" spans="1:1">
      <c r="A209" s="38"/>
    </row>
    <row r="210" spans="1:1">
      <c r="A210" s="38"/>
    </row>
    <row r="211" spans="1:1">
      <c r="A211" s="38"/>
    </row>
    <row r="212" spans="1:1">
      <c r="A212" s="38"/>
    </row>
    <row r="213" spans="1:1">
      <c r="A213" s="38"/>
    </row>
    <row r="214" spans="1:1">
      <c r="A214" s="38"/>
    </row>
    <row r="215" spans="1:1">
      <c r="A215" s="38"/>
    </row>
    <row r="216" spans="1:1">
      <c r="A216" s="38"/>
    </row>
    <row r="217" spans="1:1">
      <c r="A217" s="38"/>
    </row>
    <row r="218" spans="1:1">
      <c r="A218" s="38"/>
    </row>
    <row r="219" spans="1:1">
      <c r="A219" s="38"/>
    </row>
    <row r="220" spans="1:1">
      <c r="A220" s="38"/>
    </row>
    <row r="221" spans="1:1">
      <c r="A221" s="38"/>
    </row>
    <row r="222" spans="1:1">
      <c r="A222" s="38"/>
    </row>
    <row r="223" spans="1:1">
      <c r="A223" s="38"/>
    </row>
    <row r="224" spans="1:1">
      <c r="A224" s="38"/>
    </row>
    <row r="225" spans="1:1">
      <c r="A225" s="38"/>
    </row>
    <row r="226" spans="1:1">
      <c r="A226" s="38"/>
    </row>
    <row r="227" spans="1:1">
      <c r="A227" s="38"/>
    </row>
    <row r="228" spans="1:1">
      <c r="A228" s="38"/>
    </row>
    <row r="229" spans="1:1">
      <c r="A229" s="38"/>
    </row>
    <row r="230" spans="1:1">
      <c r="A230" s="38"/>
    </row>
    <row r="231" spans="1:1">
      <c r="A231" s="38"/>
    </row>
    <row r="232" spans="1:1">
      <c r="A232" s="38"/>
    </row>
    <row r="233" spans="1:1">
      <c r="A233" s="38"/>
    </row>
    <row r="234" spans="1:1">
      <c r="A234" s="38"/>
    </row>
    <row r="235" spans="1:1">
      <c r="A235" s="38"/>
    </row>
    <row r="236" spans="1:1">
      <c r="A236" s="38"/>
    </row>
    <row r="237" spans="1:1">
      <c r="A237" s="38"/>
    </row>
    <row r="238" spans="1:1">
      <c r="A238" s="38"/>
    </row>
    <row r="239" spans="1:1">
      <c r="A239" s="38"/>
    </row>
    <row r="240" spans="1:1">
      <c r="A240" s="38"/>
    </row>
    <row r="241" spans="1:1">
      <c r="A241" s="38"/>
    </row>
    <row r="242" spans="1:1">
      <c r="A242" s="38"/>
    </row>
    <row r="243" spans="1:1">
      <c r="A243" s="38"/>
    </row>
    <row r="244" spans="1:1">
      <c r="A244" s="38"/>
    </row>
    <row r="245" spans="1:1">
      <c r="A245" s="38"/>
    </row>
    <row r="246" spans="1:1">
      <c r="A246" s="38"/>
    </row>
    <row r="247" spans="1:1">
      <c r="A247" s="38"/>
    </row>
    <row r="248" spans="1:1">
      <c r="A248" s="38"/>
    </row>
    <row r="249" spans="1:1">
      <c r="A249" s="38"/>
    </row>
    <row r="250" spans="1:1">
      <c r="A250" s="38"/>
    </row>
    <row r="251" spans="1:1">
      <c r="A251" s="38"/>
    </row>
    <row r="252" spans="1:1">
      <c r="A252" s="38"/>
    </row>
    <row r="253" spans="1:1">
      <c r="A253" s="38"/>
    </row>
    <row r="254" spans="1:1">
      <c r="A254" s="38"/>
    </row>
    <row r="255" spans="1:1">
      <c r="A255" s="38"/>
    </row>
    <row r="256" spans="1:1">
      <c r="A256" s="38"/>
    </row>
    <row r="257" spans="1:1">
      <c r="A257" s="38"/>
    </row>
    <row r="258" spans="1:1">
      <c r="A258" s="38"/>
    </row>
    <row r="259" spans="1:1">
      <c r="A259" s="38"/>
    </row>
    <row r="260" spans="1:1">
      <c r="A260" s="38"/>
    </row>
    <row r="261" spans="1:1">
      <c r="A261" s="38"/>
    </row>
    <row r="262" spans="1:1">
      <c r="A262" s="38"/>
    </row>
    <row r="263" spans="1:1">
      <c r="A263" s="38"/>
    </row>
    <row r="264" spans="1:1">
      <c r="A264" s="38"/>
    </row>
    <row r="265" spans="1:1">
      <c r="A265" s="38"/>
    </row>
    <row r="266" spans="1:1">
      <c r="A266" s="38"/>
    </row>
    <row r="267" spans="1:1">
      <c r="A267" s="38"/>
    </row>
    <row r="268" spans="1:1">
      <c r="A268" s="38"/>
    </row>
    <row r="269" spans="1:1">
      <c r="A269" s="38"/>
    </row>
    <row r="270" spans="1:1">
      <c r="A270" s="38"/>
    </row>
    <row r="271" spans="1:1">
      <c r="A271" s="38"/>
    </row>
    <row r="272" spans="1:1">
      <c r="A272" s="38"/>
    </row>
    <row r="273" spans="1:1">
      <c r="A273" s="38"/>
    </row>
    <row r="274" spans="1:1">
      <c r="A274" s="38"/>
    </row>
    <row r="275" spans="1:1">
      <c r="A275" s="38"/>
    </row>
    <row r="276" spans="1:1">
      <c r="A276" s="38"/>
    </row>
    <row r="277" spans="1:1">
      <c r="A277" s="38"/>
    </row>
    <row r="278" spans="1:1">
      <c r="A278" s="38"/>
    </row>
    <row r="279" spans="1:1">
      <c r="A279" s="38"/>
    </row>
    <row r="280" spans="1:1">
      <c r="A280" s="38"/>
    </row>
    <row r="281" spans="1:1">
      <c r="A281" s="38"/>
    </row>
    <row r="282" spans="1:1">
      <c r="A282" s="38"/>
    </row>
    <row r="283" spans="1:1">
      <c r="A283" s="38"/>
    </row>
    <row r="284" spans="1:1">
      <c r="A284" s="38"/>
    </row>
    <row r="285" spans="1:1">
      <c r="A285" s="38"/>
    </row>
    <row r="286" spans="1:1">
      <c r="A286" s="38"/>
    </row>
    <row r="287" spans="1:1">
      <c r="A287" s="38"/>
    </row>
    <row r="288" spans="1:1">
      <c r="A288" s="38"/>
    </row>
    <row r="289" spans="1:1">
      <c r="A289" s="38"/>
    </row>
    <row r="290" spans="1:1">
      <c r="A290" s="38"/>
    </row>
    <row r="291" spans="1:1">
      <c r="A291" s="38"/>
    </row>
    <row r="292" spans="1:1">
      <c r="A292" s="38"/>
    </row>
    <row r="293" spans="1:1">
      <c r="A293" s="38"/>
    </row>
    <row r="294" spans="1:1">
      <c r="A294" s="38"/>
    </row>
    <row r="295" spans="1:1">
      <c r="A295" s="38"/>
    </row>
    <row r="296" spans="1:1">
      <c r="A296" s="38"/>
    </row>
    <row r="297" spans="1:1">
      <c r="A297" s="38"/>
    </row>
    <row r="298" spans="1:1">
      <c r="A298" s="38"/>
    </row>
    <row r="299" spans="1:1">
      <c r="A299" s="38"/>
    </row>
    <row r="300" spans="1:1">
      <c r="A300" s="38"/>
    </row>
    <row r="301" spans="1:1">
      <c r="A301" s="38"/>
    </row>
    <row r="302" spans="1:1">
      <c r="A302" s="38"/>
    </row>
    <row r="303" spans="1:1">
      <c r="A303" s="38"/>
    </row>
    <row r="304" spans="1:1">
      <c r="A304" s="38"/>
    </row>
    <row r="305" spans="1:1">
      <c r="A305" s="38"/>
    </row>
    <row r="306" spans="1:1">
      <c r="A306" s="38"/>
    </row>
    <row r="307" spans="1:1">
      <c r="A307" s="38"/>
    </row>
    <row r="308" spans="1:1">
      <c r="A308" s="38"/>
    </row>
    <row r="309" spans="1:1">
      <c r="A309" s="38"/>
    </row>
    <row r="310" spans="1:1">
      <c r="A310" s="38"/>
    </row>
    <row r="311" spans="1:1">
      <c r="A311" s="38"/>
    </row>
    <row r="312" spans="1:1">
      <c r="A312" s="38"/>
    </row>
    <row r="313" spans="1:1">
      <c r="A313" s="38"/>
    </row>
    <row r="314" spans="1:1">
      <c r="A314" s="38"/>
    </row>
    <row r="315" spans="1:1">
      <c r="A315" s="38"/>
    </row>
    <row r="316" spans="1:1">
      <c r="A316" s="38"/>
    </row>
    <row r="317" spans="1:1">
      <c r="A317" s="38"/>
    </row>
    <row r="318" spans="1:1">
      <c r="A318" s="38"/>
    </row>
    <row r="319" spans="1:1">
      <c r="A319" s="38"/>
    </row>
    <row r="320" spans="1:1">
      <c r="A320" s="38"/>
    </row>
    <row r="321" spans="1:1">
      <c r="A321" s="38"/>
    </row>
    <row r="322" spans="1:1">
      <c r="A322" s="38"/>
    </row>
    <row r="323" spans="1:1">
      <c r="A323" s="38"/>
    </row>
  </sheetData>
  <mergeCells count="18">
    <mergeCell ref="A81:K81"/>
    <mergeCell ref="B4:B5"/>
    <mergeCell ref="A4:A5"/>
    <mergeCell ref="C4:C5"/>
    <mergeCell ref="L1:L46"/>
    <mergeCell ref="L47:L98"/>
    <mergeCell ref="G4:J4"/>
    <mergeCell ref="A88:K88"/>
    <mergeCell ref="C97:F97"/>
    <mergeCell ref="H97:J97"/>
    <mergeCell ref="E4:E5"/>
    <mergeCell ref="F4:F5"/>
    <mergeCell ref="D4:D5"/>
    <mergeCell ref="A2:K2"/>
    <mergeCell ref="C98:F98"/>
    <mergeCell ref="H98:J98"/>
    <mergeCell ref="K4:K5"/>
    <mergeCell ref="A75:K75"/>
  </mergeCells>
  <phoneticPr fontId="0" type="noConversion"/>
  <pageMargins left="0.59055118110236227" right="0" top="1.5748031496062993" bottom="0" header="0" footer="0"/>
  <pageSetup paperSize="9" scale="70" firstPageNumber="7" orientation="landscape" useFirstPageNumber="1" verticalDpi="300" r:id="rId1"/>
  <headerFooter alignWithMargins="0">
    <oddHeader>&amp;C&amp;P&amp;RПродовження додатку</oddHeader>
  </headerFooter>
  <rowBreaks count="6" manualBreakCount="6">
    <brk id="15" max="13" man="1"/>
    <brk id="27" max="13" man="1"/>
    <brk id="35" max="13" man="1"/>
    <brk id="46" max="13" man="1"/>
    <brk id="76" max="13" man="1"/>
    <brk id="8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192"/>
  <sheetViews>
    <sheetView view="pageBreakPreview" zoomScale="70" zoomScaleNormal="75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0" sqref="A20:J20"/>
    </sheetView>
  </sheetViews>
  <sheetFormatPr defaultColWidth="77.85546875" defaultRowHeight="18.75" outlineLevelRow="1"/>
  <cols>
    <col min="1" max="1" width="45.7109375" style="32" customWidth="1"/>
    <col min="2" max="2" width="12.28515625" style="35" customWidth="1"/>
    <col min="3" max="3" width="13.140625" style="35" customWidth="1"/>
    <col min="4" max="4" width="12.7109375" style="35" customWidth="1"/>
    <col min="5" max="5" width="13.5703125" style="35" customWidth="1"/>
    <col min="6" max="6" width="13.140625" style="32" customWidth="1"/>
    <col min="7" max="7" width="10.140625" style="32" customWidth="1"/>
    <col min="8" max="9" width="11.85546875" style="32" customWidth="1"/>
    <col min="10" max="10" width="12.140625" style="32" customWidth="1"/>
    <col min="11" max="11" width="10" style="32" customWidth="1"/>
    <col min="12" max="12" width="9.5703125" style="32" customWidth="1"/>
    <col min="13" max="255" width="9.140625" style="32" customWidth="1"/>
    <col min="256" max="16384" width="77.85546875" style="32"/>
  </cols>
  <sheetData>
    <row r="1" spans="1:11">
      <c r="I1" s="32" t="s">
        <v>276</v>
      </c>
      <c r="K1" s="207"/>
    </row>
    <row r="2" spans="1:11">
      <c r="A2" s="214" t="s">
        <v>136</v>
      </c>
      <c r="B2" s="214"/>
      <c r="C2" s="214"/>
      <c r="D2" s="214"/>
      <c r="E2" s="214"/>
      <c r="F2" s="214"/>
      <c r="G2" s="214"/>
      <c r="H2" s="214"/>
      <c r="I2" s="214"/>
      <c r="J2" s="214"/>
      <c r="K2" s="207"/>
    </row>
    <row r="3" spans="1:11" outlineLevel="1">
      <c r="A3" s="31"/>
      <c r="B3" s="41"/>
      <c r="C3" s="31"/>
      <c r="D3" s="31"/>
      <c r="E3" s="31"/>
      <c r="F3" s="31"/>
      <c r="G3" s="31"/>
      <c r="H3" s="31"/>
      <c r="I3" s="31"/>
      <c r="J3" s="31"/>
      <c r="K3" s="207"/>
    </row>
    <row r="4" spans="1:11">
      <c r="A4" s="185" t="s">
        <v>216</v>
      </c>
      <c r="B4" s="215" t="s">
        <v>15</v>
      </c>
      <c r="C4" s="215" t="s">
        <v>30</v>
      </c>
      <c r="D4" s="215" t="s">
        <v>36</v>
      </c>
      <c r="E4" s="216" t="s">
        <v>148</v>
      </c>
      <c r="F4" s="186" t="s">
        <v>19</v>
      </c>
      <c r="G4" s="186" t="s">
        <v>173</v>
      </c>
      <c r="H4" s="186"/>
      <c r="I4" s="186"/>
      <c r="J4" s="186"/>
      <c r="K4" s="207"/>
    </row>
    <row r="5" spans="1:11">
      <c r="A5" s="185"/>
      <c r="B5" s="215"/>
      <c r="C5" s="215"/>
      <c r="D5" s="215"/>
      <c r="E5" s="216"/>
      <c r="F5" s="186"/>
      <c r="G5" s="154" t="s">
        <v>174</v>
      </c>
      <c r="H5" s="154" t="s">
        <v>175</v>
      </c>
      <c r="I5" s="154" t="s">
        <v>176</v>
      </c>
      <c r="J5" s="154" t="s">
        <v>69</v>
      </c>
      <c r="K5" s="207"/>
    </row>
    <row r="6" spans="1:11">
      <c r="A6" s="39">
        <v>1</v>
      </c>
      <c r="B6" s="40">
        <v>2</v>
      </c>
      <c r="C6" s="40">
        <v>3</v>
      </c>
      <c r="D6" s="40">
        <v>4</v>
      </c>
      <c r="E6" s="40">
        <v>5</v>
      </c>
      <c r="F6" s="153">
        <v>6</v>
      </c>
      <c r="G6" s="153">
        <v>7</v>
      </c>
      <c r="H6" s="153">
        <v>8</v>
      </c>
      <c r="I6" s="153">
        <v>9</v>
      </c>
      <c r="J6" s="153">
        <v>10</v>
      </c>
      <c r="K6" s="207"/>
    </row>
    <row r="7" spans="1:11">
      <c r="A7" s="210" t="s">
        <v>132</v>
      </c>
      <c r="B7" s="210"/>
      <c r="C7" s="210"/>
      <c r="D7" s="210"/>
      <c r="E7" s="210"/>
      <c r="F7" s="210"/>
      <c r="G7" s="210"/>
      <c r="H7" s="210"/>
      <c r="I7" s="210"/>
      <c r="J7" s="210"/>
      <c r="K7" s="207"/>
    </row>
    <row r="8" spans="1:11" ht="60.75">
      <c r="A8" s="150" t="s">
        <v>56</v>
      </c>
      <c r="B8" s="7">
        <v>2000</v>
      </c>
      <c r="C8" s="113">
        <v>1171.3</v>
      </c>
      <c r="D8" s="113">
        <v>1228.3</v>
      </c>
      <c r="E8" s="113">
        <v>1089.2</v>
      </c>
      <c r="F8" s="113">
        <v>947</v>
      </c>
      <c r="G8" s="113">
        <v>947</v>
      </c>
      <c r="H8" s="113">
        <v>947</v>
      </c>
      <c r="I8" s="113">
        <v>947</v>
      </c>
      <c r="J8" s="113">
        <v>947</v>
      </c>
      <c r="K8" s="207"/>
    </row>
    <row r="9" spans="1:11" ht="40.5">
      <c r="A9" s="150" t="s">
        <v>180</v>
      </c>
      <c r="B9" s="7">
        <v>2010</v>
      </c>
      <c r="C9" s="113">
        <v>12.9</v>
      </c>
      <c r="D9" s="113">
        <v>11.2</v>
      </c>
      <c r="E9" s="113">
        <f>D9</f>
        <v>11.2</v>
      </c>
      <c r="F9" s="113">
        <v>11.3</v>
      </c>
      <c r="G9" s="113">
        <f t="shared" ref="G9:G17" si="0">F9*25%</f>
        <v>2.8250000000000002</v>
      </c>
      <c r="H9" s="113">
        <f t="shared" ref="H9:H17" si="1">F9*25%</f>
        <v>2.8250000000000002</v>
      </c>
      <c r="I9" s="113">
        <f t="shared" ref="I9:I17" si="2">F9*20%</f>
        <v>2.2600000000000002</v>
      </c>
      <c r="J9" s="113">
        <f t="shared" ref="J9" si="3">F9*30%</f>
        <v>3.39</v>
      </c>
      <c r="K9" s="207"/>
    </row>
    <row r="10" spans="1:11" ht="81">
      <c r="A10" s="144" t="s">
        <v>181</v>
      </c>
      <c r="B10" s="7">
        <v>2011</v>
      </c>
      <c r="C10" s="113"/>
      <c r="D10" s="113"/>
      <c r="E10" s="113"/>
      <c r="F10" s="113"/>
      <c r="G10" s="113"/>
      <c r="H10" s="113"/>
      <c r="I10" s="113"/>
      <c r="J10" s="113"/>
      <c r="K10" s="207"/>
    </row>
    <row r="11" spans="1:11" ht="101.25">
      <c r="A11" s="144" t="s">
        <v>232</v>
      </c>
      <c r="B11" s="7">
        <v>2012</v>
      </c>
      <c r="C11" s="113"/>
      <c r="D11" s="113"/>
      <c r="E11" s="113"/>
      <c r="F11" s="113"/>
      <c r="G11" s="113"/>
      <c r="H11" s="113"/>
      <c r="I11" s="113"/>
      <c r="J11" s="113"/>
      <c r="K11" s="207"/>
    </row>
    <row r="12" spans="1:11" ht="20.25">
      <c r="A12" s="144" t="s">
        <v>156</v>
      </c>
      <c r="B12" s="7" t="s">
        <v>192</v>
      </c>
      <c r="C12" s="113"/>
      <c r="D12" s="113"/>
      <c r="E12" s="113"/>
      <c r="F12" s="113"/>
      <c r="G12" s="113"/>
      <c r="H12" s="113"/>
      <c r="I12" s="113"/>
      <c r="J12" s="113"/>
      <c r="K12" s="207"/>
    </row>
    <row r="13" spans="1:11" ht="40.5">
      <c r="A13" s="144" t="s">
        <v>177</v>
      </c>
      <c r="B13" s="7">
        <v>2020</v>
      </c>
      <c r="C13" s="113"/>
      <c r="D13" s="113"/>
      <c r="E13" s="113"/>
      <c r="F13" s="113"/>
      <c r="G13" s="113"/>
      <c r="H13" s="113"/>
      <c r="I13" s="113"/>
      <c r="J13" s="113"/>
      <c r="K13" s="207"/>
    </row>
    <row r="14" spans="1:11" s="34" customFormat="1" ht="36.75" customHeight="1">
      <c r="A14" s="150" t="s">
        <v>66</v>
      </c>
      <c r="B14" s="7">
        <v>2030</v>
      </c>
      <c r="C14" s="113"/>
      <c r="D14" s="113">
        <v>522.5</v>
      </c>
      <c r="E14" s="113">
        <v>48.8</v>
      </c>
      <c r="F14" s="113">
        <v>527.70000000000005</v>
      </c>
      <c r="G14" s="113">
        <f t="shared" si="0"/>
        <v>131.92500000000001</v>
      </c>
      <c r="H14" s="113">
        <f t="shared" si="1"/>
        <v>131.92500000000001</v>
      </c>
      <c r="I14" s="113">
        <f t="shared" si="2"/>
        <v>105.54000000000002</v>
      </c>
      <c r="J14" s="113">
        <v>158.4</v>
      </c>
      <c r="K14" s="207"/>
    </row>
    <row r="15" spans="1:11" ht="40.5">
      <c r="A15" s="150" t="s">
        <v>117</v>
      </c>
      <c r="B15" s="7">
        <v>2031</v>
      </c>
      <c r="C15" s="113"/>
      <c r="D15" s="113"/>
      <c r="E15" s="113"/>
      <c r="F15" s="113"/>
      <c r="G15" s="113"/>
      <c r="H15" s="113"/>
      <c r="I15" s="113"/>
      <c r="J15" s="113"/>
      <c r="K15" s="207"/>
    </row>
    <row r="16" spans="1:11" ht="20.25">
      <c r="A16" s="150" t="s">
        <v>25</v>
      </c>
      <c r="B16" s="7">
        <v>2040</v>
      </c>
      <c r="C16" s="114"/>
      <c r="D16" s="114"/>
      <c r="E16" s="114"/>
      <c r="F16" s="113"/>
      <c r="G16" s="113"/>
      <c r="H16" s="113"/>
      <c r="I16" s="113"/>
      <c r="J16" s="113"/>
      <c r="K16" s="207"/>
    </row>
    <row r="17" spans="1:11" ht="36" customHeight="1">
      <c r="A17" s="33" t="s">
        <v>106</v>
      </c>
      <c r="B17" s="7">
        <v>2050</v>
      </c>
      <c r="C17" s="113">
        <v>290.2</v>
      </c>
      <c r="D17" s="113">
        <v>305.2</v>
      </c>
      <c r="E17" s="113">
        <f>D17</f>
        <v>305.2</v>
      </c>
      <c r="F17" s="113">
        <v>399.9</v>
      </c>
      <c r="G17" s="113">
        <f t="shared" si="0"/>
        <v>99.974999999999994</v>
      </c>
      <c r="H17" s="113">
        <f t="shared" si="1"/>
        <v>99.974999999999994</v>
      </c>
      <c r="I17" s="113">
        <f t="shared" si="2"/>
        <v>79.98</v>
      </c>
      <c r="J17" s="113">
        <v>119.9</v>
      </c>
      <c r="K17" s="207"/>
    </row>
    <row r="18" spans="1:11" ht="33.75" customHeight="1">
      <c r="A18" s="33" t="s">
        <v>107</v>
      </c>
      <c r="B18" s="7">
        <v>2060</v>
      </c>
      <c r="C18" s="113"/>
      <c r="D18" s="113"/>
      <c r="E18" s="113"/>
      <c r="F18" s="113"/>
      <c r="G18" s="113"/>
      <c r="H18" s="113"/>
      <c r="I18" s="113"/>
      <c r="J18" s="113"/>
      <c r="K18" s="207"/>
    </row>
    <row r="19" spans="1:11" ht="56.25">
      <c r="A19" s="33" t="s">
        <v>57</v>
      </c>
      <c r="B19" s="7">
        <v>2070</v>
      </c>
      <c r="C19" s="113">
        <v>1089.2</v>
      </c>
      <c r="D19" s="113">
        <v>612.4</v>
      </c>
      <c r="E19" s="113">
        <v>947</v>
      </c>
      <c r="F19" s="113">
        <v>233.3</v>
      </c>
      <c r="G19" s="113">
        <v>768.5</v>
      </c>
      <c r="H19" s="113">
        <v>768.5</v>
      </c>
      <c r="I19" s="113">
        <v>804.3</v>
      </c>
      <c r="J19" s="113">
        <v>733</v>
      </c>
      <c r="K19" s="207"/>
    </row>
    <row r="20" spans="1:11">
      <c r="A20" s="210" t="s">
        <v>133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07"/>
    </row>
    <row r="21" spans="1:11" ht="40.5">
      <c r="A21" s="150" t="s">
        <v>180</v>
      </c>
      <c r="B21" s="7">
        <v>2100</v>
      </c>
      <c r="C21" s="113">
        <v>11.1</v>
      </c>
      <c r="D21" s="113">
        <v>11.2</v>
      </c>
      <c r="E21" s="113">
        <f>D21</f>
        <v>11.2</v>
      </c>
      <c r="F21" s="113">
        <v>11.3</v>
      </c>
      <c r="G21" s="113">
        <f>F21*25%</f>
        <v>2.8250000000000002</v>
      </c>
      <c r="H21" s="113">
        <f>G21</f>
        <v>2.8250000000000002</v>
      </c>
      <c r="I21" s="113">
        <v>2.2999999999999998</v>
      </c>
      <c r="J21" s="113">
        <f>F21*30%</f>
        <v>3.39</v>
      </c>
      <c r="K21" s="207"/>
    </row>
    <row r="22" spans="1:11" ht="81">
      <c r="A22" s="144" t="s">
        <v>181</v>
      </c>
      <c r="B22" s="7">
        <v>2101</v>
      </c>
      <c r="C22" s="113"/>
      <c r="D22" s="113"/>
      <c r="E22" s="113"/>
      <c r="F22" s="113"/>
      <c r="G22" s="113"/>
      <c r="H22" s="113"/>
      <c r="I22" s="113"/>
      <c r="J22" s="113"/>
      <c r="K22" s="207"/>
    </row>
    <row r="23" spans="1:11" ht="101.25">
      <c r="A23" s="144" t="s">
        <v>245</v>
      </c>
      <c r="B23" s="7">
        <v>2102</v>
      </c>
      <c r="C23" s="113"/>
      <c r="D23" s="113"/>
      <c r="E23" s="113"/>
      <c r="F23" s="113"/>
      <c r="G23" s="113"/>
      <c r="H23" s="113"/>
      <c r="I23" s="113"/>
      <c r="J23" s="113"/>
      <c r="K23" s="207"/>
    </row>
    <row r="24" spans="1:11" s="34" customFormat="1" ht="44.25" customHeight="1">
      <c r="A24" s="150" t="s">
        <v>135</v>
      </c>
      <c r="B24" s="40">
        <v>2110</v>
      </c>
      <c r="C24" s="113">
        <v>48.5</v>
      </c>
      <c r="D24" s="113">
        <v>48.9</v>
      </c>
      <c r="E24" s="113">
        <f>D24</f>
        <v>48.9</v>
      </c>
      <c r="F24" s="113">
        <v>49.4</v>
      </c>
      <c r="G24" s="113">
        <f t="shared" ref="G24:G37" si="4">F24*25%</f>
        <v>12.35</v>
      </c>
      <c r="H24" s="113">
        <f t="shared" ref="H24:H37" si="5">F24*25%</f>
        <v>12.35</v>
      </c>
      <c r="I24" s="113">
        <f t="shared" ref="I24:I37" si="6">F24*20%</f>
        <v>9.8800000000000008</v>
      </c>
      <c r="J24" s="113">
        <v>14.7</v>
      </c>
      <c r="K24" s="207"/>
    </row>
    <row r="25" spans="1:11" ht="81">
      <c r="A25" s="150" t="s">
        <v>256</v>
      </c>
      <c r="B25" s="40">
        <v>2120</v>
      </c>
      <c r="C25" s="113">
        <v>780.9</v>
      </c>
      <c r="D25" s="113">
        <v>316.2</v>
      </c>
      <c r="E25" s="113">
        <v>577.5</v>
      </c>
      <c r="F25" s="113">
        <v>568.29999999999995</v>
      </c>
      <c r="G25" s="113">
        <v>142.1</v>
      </c>
      <c r="H25" s="113">
        <v>142.1</v>
      </c>
      <c r="I25" s="113">
        <f t="shared" si="6"/>
        <v>113.66</v>
      </c>
      <c r="J25" s="113">
        <v>170.4</v>
      </c>
      <c r="K25" s="207"/>
    </row>
    <row r="26" spans="1:11" ht="81">
      <c r="A26" s="150" t="s">
        <v>257</v>
      </c>
      <c r="B26" s="40">
        <v>2130</v>
      </c>
      <c r="C26" s="113"/>
      <c r="D26" s="113"/>
      <c r="E26" s="113"/>
      <c r="F26" s="113"/>
      <c r="G26" s="113"/>
      <c r="H26" s="113"/>
      <c r="I26" s="113"/>
      <c r="J26" s="113"/>
      <c r="K26" s="207"/>
    </row>
    <row r="27" spans="1:11" s="36" customFormat="1" ht="81">
      <c r="A27" s="151" t="s">
        <v>207</v>
      </c>
      <c r="B27" s="61">
        <v>2140</v>
      </c>
      <c r="C27" s="112">
        <v>656.4</v>
      </c>
      <c r="D27" s="112">
        <v>677.8</v>
      </c>
      <c r="E27" s="112">
        <f>D27</f>
        <v>677.8</v>
      </c>
      <c r="F27" s="112">
        <v>811.9</v>
      </c>
      <c r="G27" s="112">
        <v>203</v>
      </c>
      <c r="H27" s="112">
        <f t="shared" si="5"/>
        <v>202.97499999999999</v>
      </c>
      <c r="I27" s="112">
        <v>162.4</v>
      </c>
      <c r="J27" s="112">
        <v>243.5</v>
      </c>
      <c r="K27" s="207"/>
    </row>
    <row r="28" spans="1:11" ht="20.25">
      <c r="A28" s="150" t="s">
        <v>78</v>
      </c>
      <c r="B28" s="40">
        <v>2141</v>
      </c>
      <c r="C28" s="113"/>
      <c r="D28" s="113"/>
      <c r="E28" s="113"/>
      <c r="F28" s="113"/>
      <c r="G28" s="113"/>
      <c r="H28" s="113"/>
      <c r="I28" s="113"/>
      <c r="J28" s="113"/>
      <c r="K28" s="207"/>
    </row>
    <row r="29" spans="1:11" ht="20.25">
      <c r="A29" s="150" t="s">
        <v>95</v>
      </c>
      <c r="B29" s="40">
        <v>2142</v>
      </c>
      <c r="C29" s="113"/>
      <c r="D29" s="113"/>
      <c r="E29" s="113"/>
      <c r="F29" s="113"/>
      <c r="G29" s="113"/>
      <c r="H29" s="113"/>
      <c r="I29" s="113"/>
      <c r="J29" s="113"/>
      <c r="K29" s="207"/>
    </row>
    <row r="30" spans="1:11" ht="20.25">
      <c r="A30" s="150" t="s">
        <v>88</v>
      </c>
      <c r="B30" s="40">
        <v>2143</v>
      </c>
      <c r="C30" s="113"/>
      <c r="D30" s="113"/>
      <c r="E30" s="113"/>
      <c r="F30" s="113"/>
      <c r="G30" s="113"/>
      <c r="H30" s="113"/>
      <c r="I30" s="113"/>
      <c r="J30" s="113"/>
      <c r="K30" s="207"/>
    </row>
    <row r="31" spans="1:11" ht="20.25">
      <c r="A31" s="150" t="s">
        <v>76</v>
      </c>
      <c r="B31" s="40">
        <v>2144</v>
      </c>
      <c r="C31" s="113">
        <v>271.89999999999998</v>
      </c>
      <c r="D31" s="113">
        <v>279</v>
      </c>
      <c r="E31" s="113">
        <f>D31</f>
        <v>279</v>
      </c>
      <c r="F31" s="113">
        <v>344.5</v>
      </c>
      <c r="G31" s="113">
        <v>86.1</v>
      </c>
      <c r="H31" s="113">
        <f t="shared" si="5"/>
        <v>86.125</v>
      </c>
      <c r="I31" s="113">
        <f t="shared" si="6"/>
        <v>68.900000000000006</v>
      </c>
      <c r="J31" s="113">
        <v>103.4</v>
      </c>
      <c r="K31" s="207"/>
    </row>
    <row r="32" spans="1:11" s="34" customFormat="1" ht="40.5">
      <c r="A32" s="150" t="s">
        <v>155</v>
      </c>
      <c r="B32" s="40">
        <v>2145</v>
      </c>
      <c r="C32" s="113"/>
      <c r="D32" s="113"/>
      <c r="E32" s="113"/>
      <c r="F32" s="113"/>
      <c r="G32" s="113"/>
      <c r="H32" s="113"/>
      <c r="I32" s="113"/>
      <c r="J32" s="113"/>
      <c r="K32" s="207"/>
    </row>
    <row r="33" spans="1:12" ht="101.25">
      <c r="A33" s="150" t="s">
        <v>213</v>
      </c>
      <c r="B33" s="40" t="s">
        <v>193</v>
      </c>
      <c r="C33" s="113"/>
      <c r="D33" s="113"/>
      <c r="E33" s="113"/>
      <c r="F33" s="113"/>
      <c r="G33" s="113"/>
      <c r="H33" s="113"/>
      <c r="I33" s="113"/>
      <c r="J33" s="113"/>
      <c r="K33" s="207"/>
    </row>
    <row r="34" spans="1:12" ht="43.5" customHeight="1">
      <c r="A34" s="150" t="s">
        <v>26</v>
      </c>
      <c r="B34" s="40" t="s">
        <v>194</v>
      </c>
      <c r="C34" s="113"/>
      <c r="D34" s="113"/>
      <c r="E34" s="113"/>
      <c r="F34" s="113"/>
      <c r="G34" s="113"/>
      <c r="H34" s="113"/>
      <c r="I34" s="113"/>
      <c r="J34" s="113"/>
      <c r="K34" s="207"/>
    </row>
    <row r="35" spans="1:12" s="34" customFormat="1" ht="60.75">
      <c r="A35" s="150" t="s">
        <v>300</v>
      </c>
      <c r="B35" s="40">
        <v>2146</v>
      </c>
      <c r="C35" s="113">
        <v>33</v>
      </c>
      <c r="D35" s="113">
        <v>31.5</v>
      </c>
      <c r="E35" s="113">
        <f>D35</f>
        <v>31.5</v>
      </c>
      <c r="F35" s="113">
        <v>31.8</v>
      </c>
      <c r="G35" s="113">
        <v>8</v>
      </c>
      <c r="H35" s="113">
        <f t="shared" si="5"/>
        <v>7.95</v>
      </c>
      <c r="I35" s="113">
        <f t="shared" si="6"/>
        <v>6.36</v>
      </c>
      <c r="J35" s="113">
        <v>9.4</v>
      </c>
      <c r="K35" s="207"/>
    </row>
    <row r="36" spans="1:12" ht="40.5">
      <c r="A36" s="150" t="s">
        <v>301</v>
      </c>
      <c r="B36" s="40">
        <v>2147</v>
      </c>
      <c r="C36" s="113">
        <v>23.4</v>
      </c>
      <c r="D36" s="113">
        <v>24.2</v>
      </c>
      <c r="E36" s="113">
        <f>D36</f>
        <v>24.2</v>
      </c>
      <c r="F36" s="113">
        <v>28.7</v>
      </c>
      <c r="G36" s="113">
        <f t="shared" si="4"/>
        <v>7.1749999999999998</v>
      </c>
      <c r="H36" s="113">
        <v>7.2</v>
      </c>
      <c r="I36" s="113">
        <f t="shared" si="6"/>
        <v>5.74</v>
      </c>
      <c r="J36" s="113">
        <f t="shared" ref="J36:J37" si="7">F36*30%</f>
        <v>8.61</v>
      </c>
      <c r="K36" s="207"/>
    </row>
    <row r="37" spans="1:12" s="34" customFormat="1" ht="60.75">
      <c r="A37" s="150" t="s">
        <v>77</v>
      </c>
      <c r="B37" s="40">
        <v>2150</v>
      </c>
      <c r="C37" s="113">
        <v>328.1</v>
      </c>
      <c r="D37" s="113">
        <v>343.1</v>
      </c>
      <c r="E37" s="113">
        <f>D37</f>
        <v>343.1</v>
      </c>
      <c r="F37" s="113">
        <v>406.9</v>
      </c>
      <c r="G37" s="113">
        <f t="shared" si="4"/>
        <v>101.72499999999999</v>
      </c>
      <c r="H37" s="113">
        <f t="shared" si="5"/>
        <v>101.72499999999999</v>
      </c>
      <c r="I37" s="113">
        <f t="shared" si="6"/>
        <v>81.38</v>
      </c>
      <c r="J37" s="113">
        <f t="shared" si="7"/>
        <v>122.07</v>
      </c>
      <c r="K37" s="207"/>
    </row>
    <row r="38" spans="1:12" s="34" customFormat="1" ht="40.5">
      <c r="A38" s="151" t="s">
        <v>218</v>
      </c>
      <c r="B38" s="61">
        <v>2200</v>
      </c>
      <c r="C38" s="112">
        <v>1496.9</v>
      </c>
      <c r="D38" s="112">
        <v>1054.0999999999999</v>
      </c>
      <c r="E38" s="112">
        <v>1315.4</v>
      </c>
      <c r="F38" s="112">
        <v>1440.9</v>
      </c>
      <c r="G38" s="112">
        <v>360.3</v>
      </c>
      <c r="H38" s="112">
        <v>360.3</v>
      </c>
      <c r="I38" s="112">
        <v>288.3</v>
      </c>
      <c r="J38" s="112">
        <v>432</v>
      </c>
      <c r="K38" s="207"/>
    </row>
    <row r="39" spans="1:12" s="34" customFormat="1">
      <c r="A39" s="51"/>
      <c r="B39" s="35"/>
      <c r="C39" s="49"/>
      <c r="D39" s="49"/>
      <c r="E39" s="49"/>
      <c r="F39" s="49"/>
      <c r="G39" s="49"/>
      <c r="H39" s="49"/>
      <c r="I39" s="49"/>
      <c r="J39" s="49"/>
      <c r="K39" s="207"/>
    </row>
    <row r="40" spans="1:12" s="34" customFormat="1">
      <c r="A40" s="51"/>
      <c r="B40" s="35"/>
      <c r="C40" s="49"/>
      <c r="D40" s="50"/>
      <c r="E40" s="50"/>
      <c r="F40" s="49"/>
      <c r="G40" s="50"/>
      <c r="H40" s="50"/>
      <c r="I40" s="50"/>
      <c r="J40" s="50"/>
      <c r="K40" s="207"/>
    </row>
    <row r="41" spans="1:12" s="3" customFormat="1" ht="37.5">
      <c r="A41" s="111" t="s">
        <v>309</v>
      </c>
      <c r="B41" s="1"/>
      <c r="C41" s="211" t="s">
        <v>96</v>
      </c>
      <c r="D41" s="212"/>
      <c r="E41" s="212"/>
      <c r="F41" s="212"/>
      <c r="G41" s="14"/>
      <c r="H41" s="213" t="s">
        <v>281</v>
      </c>
      <c r="I41" s="213"/>
      <c r="J41" s="213"/>
      <c r="K41" s="207"/>
    </row>
    <row r="42" spans="1:12" s="2" customFormat="1">
      <c r="A42" s="136" t="s">
        <v>310</v>
      </c>
      <c r="B42" s="3"/>
      <c r="C42" s="208" t="s">
        <v>238</v>
      </c>
      <c r="D42" s="208"/>
      <c r="E42" s="208"/>
      <c r="F42" s="208"/>
      <c r="G42" s="21"/>
      <c r="H42" s="209" t="s">
        <v>94</v>
      </c>
      <c r="I42" s="209"/>
      <c r="J42" s="209"/>
      <c r="K42" s="207"/>
    </row>
    <row r="43" spans="1:12" s="35" customFormat="1">
      <c r="A43" s="46"/>
      <c r="F43" s="32"/>
      <c r="G43" s="32"/>
      <c r="H43" s="32"/>
      <c r="I43" s="32"/>
      <c r="J43" s="32"/>
      <c r="K43" s="207"/>
      <c r="L43" s="32"/>
    </row>
    <row r="44" spans="1:12" s="35" customFormat="1">
      <c r="A44" s="46"/>
      <c r="F44" s="32"/>
      <c r="G44" s="32"/>
      <c r="H44" s="32"/>
      <c r="I44" s="32"/>
      <c r="J44" s="32"/>
      <c r="K44" s="207"/>
      <c r="L44" s="32"/>
    </row>
    <row r="45" spans="1:12" s="35" customFormat="1">
      <c r="A45" s="46"/>
      <c r="F45" s="32"/>
      <c r="G45" s="32"/>
      <c r="H45" s="32"/>
      <c r="I45" s="32"/>
      <c r="J45" s="32"/>
      <c r="K45" s="207"/>
      <c r="L45" s="32"/>
    </row>
    <row r="46" spans="1:12" s="35" customFormat="1">
      <c r="A46" s="46"/>
      <c r="F46" s="32"/>
      <c r="G46" s="32"/>
      <c r="H46" s="32"/>
      <c r="I46" s="32"/>
      <c r="J46" s="32"/>
      <c r="K46" s="207"/>
      <c r="L46" s="32"/>
    </row>
    <row r="47" spans="1:12" s="35" customFormat="1">
      <c r="A47" s="46"/>
      <c r="F47" s="32"/>
      <c r="G47" s="32"/>
      <c r="H47" s="32"/>
      <c r="I47" s="32"/>
      <c r="J47" s="32"/>
      <c r="K47" s="207"/>
      <c r="L47" s="32"/>
    </row>
    <row r="48" spans="1:12" s="35" customFormat="1">
      <c r="A48" s="46"/>
      <c r="F48" s="32"/>
      <c r="G48" s="32"/>
      <c r="H48" s="32"/>
      <c r="I48" s="32"/>
      <c r="J48" s="32"/>
      <c r="K48" s="207"/>
      <c r="L48" s="32"/>
    </row>
    <row r="49" spans="1:12" s="35" customFormat="1">
      <c r="A49" s="46"/>
      <c r="F49" s="32"/>
      <c r="G49" s="32"/>
      <c r="H49" s="32"/>
      <c r="I49" s="32"/>
      <c r="J49" s="32"/>
      <c r="K49" s="207"/>
      <c r="L49" s="32"/>
    </row>
    <row r="50" spans="1:12" s="35" customFormat="1">
      <c r="A50" s="46"/>
      <c r="F50" s="32"/>
      <c r="G50" s="32"/>
      <c r="H50" s="32"/>
      <c r="I50" s="32"/>
      <c r="J50" s="32"/>
      <c r="K50" s="207"/>
      <c r="L50" s="32"/>
    </row>
    <row r="51" spans="1:12" s="35" customFormat="1">
      <c r="A51" s="46"/>
      <c r="F51" s="32"/>
      <c r="G51" s="32"/>
      <c r="H51" s="32"/>
      <c r="I51" s="32"/>
      <c r="J51" s="32"/>
      <c r="K51" s="207"/>
      <c r="L51" s="32"/>
    </row>
    <row r="52" spans="1:12" s="35" customFormat="1">
      <c r="A52" s="46"/>
      <c r="F52" s="32"/>
      <c r="G52" s="32"/>
      <c r="H52" s="32"/>
      <c r="I52" s="32"/>
      <c r="J52" s="32"/>
      <c r="K52" s="207"/>
      <c r="L52" s="32"/>
    </row>
    <row r="53" spans="1:12" s="35" customFormat="1">
      <c r="A53" s="46"/>
      <c r="F53" s="32"/>
      <c r="G53" s="32"/>
      <c r="H53" s="32"/>
      <c r="I53" s="32"/>
      <c r="J53" s="32"/>
      <c r="K53" s="207"/>
      <c r="L53" s="32"/>
    </row>
    <row r="54" spans="1:12" s="35" customFormat="1">
      <c r="A54" s="46"/>
      <c r="F54" s="32"/>
      <c r="G54" s="32"/>
      <c r="H54" s="32"/>
      <c r="I54" s="32"/>
      <c r="J54" s="32"/>
      <c r="K54" s="32"/>
      <c r="L54" s="32"/>
    </row>
    <row r="55" spans="1:12" s="35" customFormat="1">
      <c r="A55" s="46"/>
      <c r="F55" s="32"/>
      <c r="G55" s="32"/>
      <c r="H55" s="32"/>
      <c r="I55" s="32"/>
      <c r="J55" s="32"/>
      <c r="K55" s="32"/>
      <c r="L55" s="32"/>
    </row>
    <row r="56" spans="1:12" s="35" customFormat="1">
      <c r="A56" s="46"/>
      <c r="F56" s="32"/>
      <c r="G56" s="32"/>
      <c r="H56" s="32"/>
      <c r="I56" s="32"/>
      <c r="J56" s="32"/>
      <c r="K56" s="32"/>
      <c r="L56" s="32"/>
    </row>
    <row r="57" spans="1:12" s="35" customFormat="1">
      <c r="A57" s="46"/>
      <c r="F57" s="32"/>
      <c r="G57" s="32"/>
      <c r="H57" s="32"/>
      <c r="I57" s="32"/>
      <c r="J57" s="32"/>
      <c r="K57" s="32"/>
      <c r="L57" s="32"/>
    </row>
    <row r="58" spans="1:12" s="35" customFormat="1">
      <c r="A58" s="46"/>
      <c r="F58" s="32"/>
      <c r="G58" s="32"/>
      <c r="H58" s="32"/>
      <c r="I58" s="32"/>
      <c r="J58" s="32"/>
      <c r="K58" s="32"/>
      <c r="L58" s="32"/>
    </row>
    <row r="59" spans="1:12" s="35" customFormat="1">
      <c r="A59" s="46"/>
      <c r="F59" s="32"/>
      <c r="G59" s="32"/>
      <c r="H59" s="32"/>
      <c r="I59" s="32"/>
      <c r="J59" s="32"/>
      <c r="K59" s="32"/>
      <c r="L59" s="32"/>
    </row>
    <row r="60" spans="1:12" s="35" customFormat="1">
      <c r="A60" s="46"/>
      <c r="F60" s="32"/>
      <c r="G60" s="32"/>
      <c r="H60" s="32"/>
      <c r="I60" s="32"/>
      <c r="J60" s="32"/>
      <c r="K60" s="32"/>
      <c r="L60" s="32"/>
    </row>
    <row r="61" spans="1:12" s="35" customFormat="1">
      <c r="A61" s="46"/>
      <c r="F61" s="32"/>
      <c r="G61" s="32"/>
      <c r="H61" s="32"/>
      <c r="I61" s="32"/>
      <c r="J61" s="32"/>
      <c r="K61" s="32"/>
      <c r="L61" s="32"/>
    </row>
    <row r="62" spans="1:12" s="35" customFormat="1">
      <c r="A62" s="46"/>
      <c r="F62" s="32"/>
      <c r="G62" s="32"/>
      <c r="H62" s="32"/>
      <c r="I62" s="32"/>
      <c r="J62" s="32"/>
      <c r="K62" s="32"/>
      <c r="L62" s="32"/>
    </row>
    <row r="63" spans="1:12" s="35" customFormat="1">
      <c r="A63" s="46"/>
      <c r="F63" s="32"/>
      <c r="G63" s="32"/>
      <c r="H63" s="32"/>
      <c r="I63" s="32"/>
      <c r="J63" s="32"/>
      <c r="K63" s="32"/>
      <c r="L63" s="32"/>
    </row>
    <row r="64" spans="1:12" s="35" customFormat="1">
      <c r="A64" s="46"/>
      <c r="F64" s="32"/>
      <c r="G64" s="32"/>
      <c r="H64" s="32"/>
      <c r="I64" s="32"/>
      <c r="J64" s="32"/>
      <c r="K64" s="32"/>
      <c r="L64" s="32"/>
    </row>
    <row r="65" spans="1:12" s="35" customFormat="1">
      <c r="A65" s="46"/>
      <c r="F65" s="32"/>
      <c r="G65" s="32"/>
      <c r="H65" s="32"/>
      <c r="I65" s="32"/>
      <c r="J65" s="32"/>
      <c r="K65" s="32"/>
      <c r="L65" s="32"/>
    </row>
    <row r="66" spans="1:12" s="35" customFormat="1">
      <c r="A66" s="46"/>
      <c r="F66" s="32"/>
      <c r="G66" s="32"/>
      <c r="H66" s="32"/>
      <c r="I66" s="32"/>
      <c r="J66" s="32"/>
      <c r="K66" s="32"/>
      <c r="L66" s="32"/>
    </row>
    <row r="67" spans="1:12" s="35" customFormat="1">
      <c r="A67" s="46"/>
      <c r="F67" s="32"/>
      <c r="G67" s="32"/>
      <c r="H67" s="32"/>
      <c r="I67" s="32"/>
      <c r="J67" s="32"/>
      <c r="K67" s="32"/>
      <c r="L67" s="32"/>
    </row>
    <row r="68" spans="1:12" s="35" customFormat="1">
      <c r="A68" s="46"/>
      <c r="F68" s="32"/>
      <c r="G68" s="32"/>
      <c r="H68" s="32"/>
      <c r="I68" s="32"/>
      <c r="J68" s="32"/>
      <c r="K68" s="32"/>
      <c r="L68" s="32"/>
    </row>
    <row r="69" spans="1:12" s="35" customFormat="1">
      <c r="A69" s="46"/>
      <c r="F69" s="32"/>
      <c r="G69" s="32"/>
      <c r="H69" s="32"/>
      <c r="I69" s="32"/>
      <c r="J69" s="32"/>
      <c r="K69" s="32"/>
      <c r="L69" s="32"/>
    </row>
    <row r="70" spans="1:12" s="35" customFormat="1">
      <c r="A70" s="46"/>
      <c r="F70" s="32"/>
      <c r="G70" s="32"/>
      <c r="H70" s="32"/>
      <c r="I70" s="32"/>
      <c r="J70" s="32"/>
      <c r="K70" s="32"/>
      <c r="L70" s="32"/>
    </row>
    <row r="71" spans="1:12" s="35" customFormat="1">
      <c r="A71" s="46"/>
      <c r="F71" s="32"/>
      <c r="G71" s="32"/>
      <c r="H71" s="32"/>
      <c r="I71" s="32"/>
      <c r="J71" s="32"/>
      <c r="K71" s="32"/>
      <c r="L71" s="32"/>
    </row>
    <row r="72" spans="1:12" s="35" customFormat="1">
      <c r="A72" s="46"/>
      <c r="F72" s="32"/>
      <c r="G72" s="32"/>
      <c r="H72" s="32"/>
      <c r="I72" s="32"/>
      <c r="J72" s="32"/>
      <c r="K72" s="32"/>
      <c r="L72" s="32"/>
    </row>
    <row r="73" spans="1:12" s="35" customFormat="1">
      <c r="A73" s="46"/>
      <c r="F73" s="32"/>
      <c r="G73" s="32"/>
      <c r="H73" s="32"/>
      <c r="I73" s="32"/>
      <c r="J73" s="32"/>
      <c r="K73" s="32"/>
      <c r="L73" s="32"/>
    </row>
    <row r="74" spans="1:12" s="35" customFormat="1">
      <c r="A74" s="46"/>
      <c r="F74" s="32"/>
      <c r="G74" s="32"/>
      <c r="H74" s="32"/>
      <c r="I74" s="32"/>
      <c r="J74" s="32"/>
      <c r="K74" s="32"/>
      <c r="L74" s="32"/>
    </row>
    <row r="75" spans="1:12" s="35" customFormat="1">
      <c r="A75" s="46"/>
      <c r="F75" s="32"/>
      <c r="G75" s="32"/>
      <c r="H75" s="32"/>
      <c r="I75" s="32"/>
      <c r="J75" s="32"/>
      <c r="K75" s="32"/>
      <c r="L75" s="32"/>
    </row>
    <row r="76" spans="1:12" s="35" customFormat="1">
      <c r="A76" s="46"/>
      <c r="F76" s="32"/>
      <c r="G76" s="32"/>
      <c r="H76" s="32"/>
      <c r="I76" s="32"/>
      <c r="J76" s="32"/>
      <c r="K76" s="32"/>
      <c r="L76" s="32"/>
    </row>
    <row r="77" spans="1:12" s="35" customFormat="1">
      <c r="A77" s="46"/>
      <c r="F77" s="32"/>
      <c r="G77" s="32"/>
      <c r="H77" s="32"/>
      <c r="I77" s="32"/>
      <c r="J77" s="32"/>
      <c r="K77" s="32"/>
      <c r="L77" s="32"/>
    </row>
    <row r="78" spans="1:12" s="35" customFormat="1">
      <c r="A78" s="46"/>
      <c r="F78" s="32"/>
      <c r="G78" s="32"/>
      <c r="H78" s="32"/>
      <c r="I78" s="32"/>
      <c r="J78" s="32"/>
      <c r="K78" s="32"/>
      <c r="L78" s="32"/>
    </row>
    <row r="79" spans="1:12" s="35" customFormat="1">
      <c r="A79" s="46"/>
      <c r="F79" s="32"/>
      <c r="G79" s="32"/>
      <c r="H79" s="32"/>
      <c r="I79" s="32"/>
      <c r="J79" s="32"/>
      <c r="K79" s="32"/>
      <c r="L79" s="32"/>
    </row>
    <row r="80" spans="1:12" s="35" customFormat="1">
      <c r="A80" s="46"/>
      <c r="F80" s="32"/>
      <c r="G80" s="32"/>
      <c r="H80" s="32"/>
      <c r="I80" s="32"/>
      <c r="J80" s="32"/>
      <c r="K80" s="32"/>
      <c r="L80" s="32"/>
    </row>
    <row r="81" spans="1:12" s="35" customFormat="1">
      <c r="A81" s="46"/>
      <c r="F81" s="32"/>
      <c r="G81" s="32"/>
      <c r="H81" s="32"/>
      <c r="I81" s="32"/>
      <c r="J81" s="32"/>
      <c r="K81" s="32"/>
      <c r="L81" s="32"/>
    </row>
    <row r="82" spans="1:12" s="35" customFormat="1">
      <c r="A82" s="46"/>
      <c r="F82" s="32"/>
      <c r="G82" s="32"/>
      <c r="H82" s="32"/>
      <c r="I82" s="32"/>
      <c r="J82" s="32"/>
      <c r="K82" s="32"/>
      <c r="L82" s="32"/>
    </row>
    <row r="83" spans="1:12" s="35" customFormat="1">
      <c r="A83" s="46"/>
      <c r="F83" s="32"/>
      <c r="G83" s="32"/>
      <c r="H83" s="32"/>
      <c r="I83" s="32"/>
      <c r="J83" s="32"/>
      <c r="K83" s="32"/>
      <c r="L83" s="32"/>
    </row>
    <row r="84" spans="1:12" s="35" customFormat="1">
      <c r="A84" s="46"/>
      <c r="F84" s="32"/>
      <c r="G84" s="32"/>
      <c r="H84" s="32"/>
      <c r="I84" s="32"/>
      <c r="J84" s="32"/>
      <c r="K84" s="32"/>
      <c r="L84" s="32"/>
    </row>
    <row r="85" spans="1:12" s="35" customFormat="1">
      <c r="A85" s="46"/>
      <c r="F85" s="32"/>
      <c r="G85" s="32"/>
      <c r="H85" s="32"/>
      <c r="I85" s="32"/>
      <c r="J85" s="32"/>
      <c r="K85" s="32"/>
      <c r="L85" s="32"/>
    </row>
    <row r="86" spans="1:12" s="35" customFormat="1">
      <c r="A86" s="46"/>
      <c r="F86" s="32"/>
      <c r="G86" s="32"/>
      <c r="H86" s="32"/>
      <c r="I86" s="32"/>
      <c r="J86" s="32"/>
      <c r="K86" s="32"/>
      <c r="L86" s="32"/>
    </row>
    <row r="87" spans="1:12" s="35" customFormat="1">
      <c r="A87" s="46"/>
      <c r="F87" s="32"/>
      <c r="G87" s="32"/>
      <c r="H87" s="32"/>
      <c r="I87" s="32"/>
      <c r="J87" s="32"/>
      <c r="K87" s="32"/>
      <c r="L87" s="32"/>
    </row>
    <row r="88" spans="1:12" s="35" customFormat="1">
      <c r="A88" s="46"/>
      <c r="F88" s="32"/>
      <c r="G88" s="32"/>
      <c r="H88" s="32"/>
      <c r="I88" s="32"/>
      <c r="J88" s="32"/>
      <c r="K88" s="32"/>
      <c r="L88" s="32"/>
    </row>
    <row r="89" spans="1:12" s="35" customFormat="1">
      <c r="A89" s="46"/>
      <c r="F89" s="32"/>
      <c r="G89" s="32"/>
      <c r="H89" s="32"/>
      <c r="I89" s="32"/>
      <c r="J89" s="32"/>
      <c r="K89" s="32"/>
      <c r="L89" s="32"/>
    </row>
    <row r="90" spans="1:12" s="35" customFormat="1">
      <c r="A90" s="46"/>
      <c r="F90" s="32"/>
      <c r="G90" s="32"/>
      <c r="H90" s="32"/>
      <c r="I90" s="32"/>
      <c r="J90" s="32"/>
      <c r="K90" s="32"/>
      <c r="L90" s="32"/>
    </row>
    <row r="91" spans="1:12" s="35" customFormat="1">
      <c r="A91" s="46"/>
      <c r="F91" s="32"/>
      <c r="G91" s="32"/>
      <c r="H91" s="32"/>
      <c r="I91" s="32"/>
      <c r="J91" s="32"/>
      <c r="K91" s="32"/>
      <c r="L91" s="32"/>
    </row>
    <row r="92" spans="1:12" s="35" customFormat="1">
      <c r="A92" s="46"/>
      <c r="F92" s="32"/>
      <c r="G92" s="32"/>
      <c r="H92" s="32"/>
      <c r="I92" s="32"/>
      <c r="J92" s="32"/>
      <c r="K92" s="32"/>
      <c r="L92" s="32"/>
    </row>
    <row r="93" spans="1:12" s="35" customFormat="1">
      <c r="A93" s="46"/>
      <c r="F93" s="32"/>
      <c r="G93" s="32"/>
      <c r="H93" s="32"/>
      <c r="I93" s="32"/>
      <c r="J93" s="32"/>
      <c r="K93" s="32"/>
      <c r="L93" s="32"/>
    </row>
    <row r="94" spans="1:12" s="35" customFormat="1">
      <c r="A94" s="46"/>
      <c r="F94" s="32"/>
      <c r="G94" s="32"/>
      <c r="H94" s="32"/>
      <c r="I94" s="32"/>
      <c r="J94" s="32"/>
      <c r="K94" s="32"/>
      <c r="L94" s="32"/>
    </row>
    <row r="95" spans="1:12" s="35" customFormat="1">
      <c r="A95" s="46"/>
      <c r="F95" s="32"/>
      <c r="G95" s="32"/>
      <c r="H95" s="32"/>
      <c r="I95" s="32"/>
      <c r="J95" s="32"/>
      <c r="K95" s="32"/>
      <c r="L95" s="32"/>
    </row>
    <row r="96" spans="1:12" s="35" customFormat="1">
      <c r="A96" s="46"/>
      <c r="F96" s="32"/>
      <c r="G96" s="32"/>
      <c r="H96" s="32"/>
      <c r="I96" s="32"/>
      <c r="J96" s="32"/>
      <c r="K96" s="32"/>
      <c r="L96" s="32"/>
    </row>
    <row r="97" spans="1:12" s="35" customFormat="1">
      <c r="A97" s="46"/>
      <c r="F97" s="32"/>
      <c r="G97" s="32"/>
      <c r="H97" s="32"/>
      <c r="I97" s="32"/>
      <c r="J97" s="32"/>
      <c r="K97" s="32"/>
      <c r="L97" s="32"/>
    </row>
    <row r="98" spans="1:12" s="35" customFormat="1">
      <c r="A98" s="46"/>
      <c r="F98" s="32"/>
      <c r="G98" s="32"/>
      <c r="H98" s="32"/>
      <c r="I98" s="32"/>
      <c r="J98" s="32"/>
      <c r="K98" s="32"/>
      <c r="L98" s="32"/>
    </row>
    <row r="99" spans="1:12" s="35" customFormat="1">
      <c r="A99" s="46"/>
      <c r="F99" s="32"/>
      <c r="G99" s="32"/>
      <c r="H99" s="32"/>
      <c r="I99" s="32"/>
      <c r="J99" s="32"/>
      <c r="K99" s="32"/>
      <c r="L99" s="32"/>
    </row>
    <row r="100" spans="1:12" s="35" customFormat="1">
      <c r="A100" s="46"/>
      <c r="F100" s="32"/>
      <c r="G100" s="32"/>
      <c r="H100" s="32"/>
      <c r="I100" s="32"/>
      <c r="J100" s="32"/>
      <c r="K100" s="32"/>
      <c r="L100" s="32"/>
    </row>
    <row r="101" spans="1:12" s="35" customFormat="1">
      <c r="A101" s="46"/>
      <c r="F101" s="32"/>
      <c r="G101" s="32"/>
      <c r="H101" s="32"/>
      <c r="I101" s="32"/>
      <c r="J101" s="32"/>
      <c r="K101" s="32"/>
      <c r="L101" s="32"/>
    </row>
    <row r="102" spans="1:12" s="35" customFormat="1">
      <c r="A102" s="46"/>
      <c r="F102" s="32"/>
      <c r="G102" s="32"/>
      <c r="H102" s="32"/>
      <c r="I102" s="32"/>
      <c r="J102" s="32"/>
      <c r="K102" s="32"/>
      <c r="L102" s="32"/>
    </row>
    <row r="103" spans="1:12" s="35" customFormat="1">
      <c r="A103" s="46"/>
      <c r="F103" s="32"/>
      <c r="G103" s="32"/>
      <c r="H103" s="32"/>
      <c r="I103" s="32"/>
      <c r="J103" s="32"/>
      <c r="K103" s="32"/>
      <c r="L103" s="32"/>
    </row>
    <row r="104" spans="1:12" s="35" customFormat="1">
      <c r="A104" s="46"/>
      <c r="F104" s="32"/>
      <c r="G104" s="32"/>
      <c r="H104" s="32"/>
      <c r="I104" s="32"/>
      <c r="J104" s="32"/>
      <c r="K104" s="32"/>
      <c r="L104" s="32"/>
    </row>
    <row r="105" spans="1:12" s="35" customFormat="1">
      <c r="A105" s="46"/>
      <c r="F105" s="32"/>
      <c r="G105" s="32"/>
      <c r="H105" s="32"/>
      <c r="I105" s="32"/>
      <c r="J105" s="32"/>
      <c r="K105" s="32"/>
      <c r="L105" s="32"/>
    </row>
    <row r="106" spans="1:12" s="35" customFormat="1">
      <c r="A106" s="46"/>
      <c r="F106" s="32"/>
      <c r="G106" s="32"/>
      <c r="H106" s="32"/>
      <c r="I106" s="32"/>
      <c r="J106" s="32"/>
      <c r="K106" s="32"/>
      <c r="L106" s="32"/>
    </row>
    <row r="107" spans="1:12" s="35" customFormat="1">
      <c r="A107" s="46"/>
      <c r="F107" s="32"/>
      <c r="G107" s="32"/>
      <c r="H107" s="32"/>
      <c r="I107" s="32"/>
      <c r="J107" s="32"/>
      <c r="K107" s="32"/>
      <c r="L107" s="32"/>
    </row>
    <row r="108" spans="1:12" s="35" customFormat="1">
      <c r="A108" s="46"/>
      <c r="F108" s="32"/>
      <c r="G108" s="32"/>
      <c r="H108" s="32"/>
      <c r="I108" s="32"/>
      <c r="J108" s="32"/>
      <c r="K108" s="32"/>
      <c r="L108" s="32"/>
    </row>
    <row r="109" spans="1:12" s="35" customFormat="1">
      <c r="A109" s="46"/>
      <c r="F109" s="32"/>
      <c r="G109" s="32"/>
      <c r="H109" s="32"/>
      <c r="I109" s="32"/>
      <c r="J109" s="32"/>
      <c r="K109" s="32"/>
      <c r="L109" s="32"/>
    </row>
    <row r="110" spans="1:12" s="35" customFormat="1">
      <c r="A110" s="46"/>
      <c r="F110" s="32"/>
      <c r="G110" s="32"/>
      <c r="H110" s="32"/>
      <c r="I110" s="32"/>
      <c r="J110" s="32"/>
      <c r="K110" s="32"/>
      <c r="L110" s="32"/>
    </row>
    <row r="111" spans="1:12" s="35" customFormat="1">
      <c r="A111" s="46"/>
      <c r="F111" s="32"/>
      <c r="G111" s="32"/>
      <c r="H111" s="32"/>
      <c r="I111" s="32"/>
      <c r="J111" s="32"/>
      <c r="K111" s="32"/>
      <c r="L111" s="32"/>
    </row>
    <row r="112" spans="1:12" s="35" customFormat="1">
      <c r="A112" s="46"/>
      <c r="F112" s="32"/>
      <c r="G112" s="32"/>
      <c r="H112" s="32"/>
      <c r="I112" s="32"/>
      <c r="J112" s="32"/>
      <c r="K112" s="32"/>
      <c r="L112" s="32"/>
    </row>
    <row r="113" spans="1:12" s="35" customFormat="1">
      <c r="A113" s="46"/>
      <c r="F113" s="32"/>
      <c r="G113" s="32"/>
      <c r="H113" s="32"/>
      <c r="I113" s="32"/>
      <c r="J113" s="32"/>
      <c r="K113" s="32"/>
      <c r="L113" s="32"/>
    </row>
    <row r="114" spans="1:12" s="35" customFormat="1">
      <c r="A114" s="46"/>
      <c r="F114" s="32"/>
      <c r="G114" s="32"/>
      <c r="H114" s="32"/>
      <c r="I114" s="32"/>
      <c r="J114" s="32"/>
      <c r="K114" s="32"/>
      <c r="L114" s="32"/>
    </row>
    <row r="115" spans="1:12" s="35" customFormat="1">
      <c r="A115" s="46"/>
      <c r="F115" s="32"/>
      <c r="G115" s="32"/>
      <c r="H115" s="32"/>
      <c r="I115" s="32"/>
      <c r="J115" s="32"/>
      <c r="K115" s="32"/>
      <c r="L115" s="32"/>
    </row>
    <row r="116" spans="1:12" s="35" customFormat="1">
      <c r="A116" s="46"/>
      <c r="F116" s="32"/>
      <c r="G116" s="32"/>
      <c r="H116" s="32"/>
      <c r="I116" s="32"/>
      <c r="J116" s="32"/>
      <c r="K116" s="32"/>
      <c r="L116" s="32"/>
    </row>
    <row r="117" spans="1:12" s="35" customFormat="1">
      <c r="A117" s="46"/>
      <c r="F117" s="32"/>
      <c r="G117" s="32"/>
      <c r="H117" s="32"/>
      <c r="I117" s="32"/>
      <c r="J117" s="32"/>
      <c r="K117" s="32"/>
      <c r="L117" s="32"/>
    </row>
    <row r="118" spans="1:12" s="35" customFormat="1">
      <c r="A118" s="46"/>
      <c r="F118" s="32"/>
      <c r="G118" s="32"/>
      <c r="H118" s="32"/>
      <c r="I118" s="32"/>
      <c r="J118" s="32"/>
      <c r="K118" s="32"/>
      <c r="L118" s="32"/>
    </row>
    <row r="119" spans="1:12" s="35" customFormat="1">
      <c r="A119" s="46"/>
      <c r="F119" s="32"/>
      <c r="G119" s="32"/>
      <c r="H119" s="32"/>
      <c r="I119" s="32"/>
      <c r="J119" s="32"/>
      <c r="K119" s="32"/>
      <c r="L119" s="32"/>
    </row>
    <row r="120" spans="1:12" s="35" customFormat="1">
      <c r="A120" s="46"/>
      <c r="F120" s="32"/>
      <c r="G120" s="32"/>
      <c r="H120" s="32"/>
      <c r="I120" s="32"/>
      <c r="J120" s="32"/>
      <c r="K120" s="32"/>
      <c r="L120" s="32"/>
    </row>
    <row r="121" spans="1:12" s="35" customFormat="1">
      <c r="A121" s="46"/>
      <c r="F121" s="32"/>
      <c r="G121" s="32"/>
      <c r="H121" s="32"/>
      <c r="I121" s="32"/>
      <c r="J121" s="32"/>
      <c r="K121" s="32"/>
      <c r="L121" s="32"/>
    </row>
    <row r="122" spans="1:12" s="35" customFormat="1">
      <c r="A122" s="46"/>
      <c r="F122" s="32"/>
      <c r="G122" s="32"/>
      <c r="H122" s="32"/>
      <c r="I122" s="32"/>
      <c r="J122" s="32"/>
      <c r="K122" s="32"/>
      <c r="L122" s="32"/>
    </row>
    <row r="123" spans="1:12" s="35" customFormat="1">
      <c r="A123" s="46"/>
      <c r="F123" s="32"/>
      <c r="G123" s="32"/>
      <c r="H123" s="32"/>
      <c r="I123" s="32"/>
      <c r="J123" s="32"/>
      <c r="K123" s="32"/>
      <c r="L123" s="32"/>
    </row>
    <row r="124" spans="1:12" s="35" customFormat="1">
      <c r="A124" s="46"/>
      <c r="F124" s="32"/>
      <c r="G124" s="32"/>
      <c r="H124" s="32"/>
      <c r="I124" s="32"/>
      <c r="J124" s="32"/>
      <c r="K124" s="32"/>
      <c r="L124" s="32"/>
    </row>
    <row r="125" spans="1:12" s="35" customFormat="1">
      <c r="A125" s="46"/>
      <c r="F125" s="32"/>
      <c r="G125" s="32"/>
      <c r="H125" s="32"/>
      <c r="I125" s="32"/>
      <c r="J125" s="32"/>
      <c r="K125" s="32"/>
      <c r="L125" s="32"/>
    </row>
    <row r="126" spans="1:12" s="35" customFormat="1">
      <c r="A126" s="46"/>
      <c r="F126" s="32"/>
      <c r="G126" s="32"/>
      <c r="H126" s="32"/>
      <c r="I126" s="32"/>
      <c r="J126" s="32"/>
      <c r="K126" s="32"/>
      <c r="L126" s="32"/>
    </row>
    <row r="127" spans="1:12" s="35" customFormat="1">
      <c r="A127" s="46"/>
      <c r="F127" s="32"/>
      <c r="G127" s="32"/>
      <c r="H127" s="32"/>
      <c r="I127" s="32"/>
      <c r="J127" s="32"/>
      <c r="K127" s="32"/>
      <c r="L127" s="32"/>
    </row>
    <row r="128" spans="1:12" s="35" customFormat="1">
      <c r="A128" s="46"/>
      <c r="F128" s="32"/>
      <c r="G128" s="32"/>
      <c r="H128" s="32"/>
      <c r="I128" s="32"/>
      <c r="J128" s="32"/>
      <c r="K128" s="32"/>
      <c r="L128" s="32"/>
    </row>
    <row r="129" spans="1:12" s="35" customFormat="1">
      <c r="A129" s="46"/>
      <c r="F129" s="32"/>
      <c r="G129" s="32"/>
      <c r="H129" s="32"/>
      <c r="I129" s="32"/>
      <c r="J129" s="32"/>
      <c r="K129" s="32"/>
      <c r="L129" s="32"/>
    </row>
    <row r="130" spans="1:12" s="35" customFormat="1">
      <c r="A130" s="46"/>
      <c r="F130" s="32"/>
      <c r="G130" s="32"/>
      <c r="H130" s="32"/>
      <c r="I130" s="32"/>
      <c r="J130" s="32"/>
      <c r="K130" s="32"/>
      <c r="L130" s="32"/>
    </row>
    <row r="131" spans="1:12" s="35" customFormat="1">
      <c r="A131" s="46"/>
      <c r="F131" s="32"/>
      <c r="G131" s="32"/>
      <c r="H131" s="32"/>
      <c r="I131" s="32"/>
      <c r="J131" s="32"/>
      <c r="K131" s="32"/>
      <c r="L131" s="32"/>
    </row>
    <row r="132" spans="1:12" s="35" customFormat="1">
      <c r="A132" s="46"/>
      <c r="F132" s="32"/>
      <c r="G132" s="32"/>
      <c r="H132" s="32"/>
      <c r="I132" s="32"/>
      <c r="J132" s="32"/>
      <c r="K132" s="32"/>
      <c r="L132" s="32"/>
    </row>
    <row r="133" spans="1:12" s="35" customFormat="1">
      <c r="A133" s="46"/>
      <c r="F133" s="32"/>
      <c r="G133" s="32"/>
      <c r="H133" s="32"/>
      <c r="I133" s="32"/>
      <c r="J133" s="32"/>
      <c r="K133" s="32"/>
      <c r="L133" s="32"/>
    </row>
    <row r="134" spans="1:12" s="35" customFormat="1">
      <c r="A134" s="46"/>
      <c r="F134" s="32"/>
      <c r="G134" s="32"/>
      <c r="H134" s="32"/>
      <c r="I134" s="32"/>
      <c r="J134" s="32"/>
      <c r="K134" s="32"/>
      <c r="L134" s="32"/>
    </row>
    <row r="135" spans="1:12" s="35" customFormat="1">
      <c r="A135" s="46"/>
      <c r="F135" s="32"/>
      <c r="G135" s="32"/>
      <c r="H135" s="32"/>
      <c r="I135" s="32"/>
      <c r="J135" s="32"/>
      <c r="K135" s="32"/>
      <c r="L135" s="32"/>
    </row>
    <row r="136" spans="1:12" s="35" customFormat="1">
      <c r="A136" s="46"/>
      <c r="F136" s="32"/>
      <c r="G136" s="32"/>
      <c r="H136" s="32"/>
      <c r="I136" s="32"/>
      <c r="J136" s="32"/>
      <c r="K136" s="32"/>
      <c r="L136" s="32"/>
    </row>
    <row r="137" spans="1:12" s="35" customFormat="1">
      <c r="A137" s="46"/>
      <c r="F137" s="32"/>
      <c r="G137" s="32"/>
      <c r="H137" s="32"/>
      <c r="I137" s="32"/>
      <c r="J137" s="32"/>
      <c r="K137" s="32"/>
      <c r="L137" s="32"/>
    </row>
    <row r="138" spans="1:12" s="35" customFormat="1">
      <c r="A138" s="46"/>
      <c r="F138" s="32"/>
      <c r="G138" s="32"/>
      <c r="H138" s="32"/>
      <c r="I138" s="32"/>
      <c r="J138" s="32"/>
      <c r="K138" s="32"/>
      <c r="L138" s="32"/>
    </row>
    <row r="139" spans="1:12" s="35" customFormat="1">
      <c r="A139" s="46"/>
      <c r="F139" s="32"/>
      <c r="G139" s="32"/>
      <c r="H139" s="32"/>
      <c r="I139" s="32"/>
      <c r="J139" s="32"/>
      <c r="K139" s="32"/>
      <c r="L139" s="32"/>
    </row>
    <row r="140" spans="1:12" s="35" customFormat="1">
      <c r="A140" s="46"/>
      <c r="F140" s="32"/>
      <c r="G140" s="32"/>
      <c r="H140" s="32"/>
      <c r="I140" s="32"/>
      <c r="J140" s="32"/>
      <c r="K140" s="32"/>
      <c r="L140" s="32"/>
    </row>
    <row r="141" spans="1:12" s="35" customFormat="1">
      <c r="A141" s="46"/>
      <c r="F141" s="32"/>
      <c r="G141" s="32"/>
      <c r="H141" s="32"/>
      <c r="I141" s="32"/>
      <c r="J141" s="32"/>
      <c r="K141" s="32"/>
      <c r="L141" s="32"/>
    </row>
    <row r="142" spans="1:12" s="35" customFormat="1">
      <c r="A142" s="46"/>
      <c r="F142" s="32"/>
      <c r="G142" s="32"/>
      <c r="H142" s="32"/>
      <c r="I142" s="32"/>
      <c r="J142" s="32"/>
      <c r="K142" s="32"/>
      <c r="L142" s="32"/>
    </row>
    <row r="143" spans="1:12" s="35" customFormat="1">
      <c r="A143" s="46"/>
      <c r="F143" s="32"/>
      <c r="G143" s="32"/>
      <c r="H143" s="32"/>
      <c r="I143" s="32"/>
      <c r="J143" s="32"/>
      <c r="K143" s="32"/>
      <c r="L143" s="32"/>
    </row>
    <row r="144" spans="1:12" s="35" customFormat="1">
      <c r="A144" s="46"/>
      <c r="F144" s="32"/>
      <c r="G144" s="32"/>
      <c r="H144" s="32"/>
      <c r="I144" s="32"/>
      <c r="J144" s="32"/>
      <c r="K144" s="32"/>
      <c r="L144" s="32"/>
    </row>
    <row r="145" spans="1:12" s="35" customFormat="1">
      <c r="A145" s="46"/>
      <c r="F145" s="32"/>
      <c r="G145" s="32"/>
      <c r="H145" s="32"/>
      <c r="I145" s="32"/>
      <c r="J145" s="32"/>
      <c r="K145" s="32"/>
      <c r="L145" s="32"/>
    </row>
    <row r="146" spans="1:12" s="35" customFormat="1">
      <c r="A146" s="46"/>
      <c r="F146" s="32"/>
      <c r="G146" s="32"/>
      <c r="H146" s="32"/>
      <c r="I146" s="32"/>
      <c r="J146" s="32"/>
      <c r="K146" s="32"/>
      <c r="L146" s="32"/>
    </row>
    <row r="147" spans="1:12" s="35" customFormat="1">
      <c r="A147" s="46"/>
      <c r="F147" s="32"/>
      <c r="G147" s="32"/>
      <c r="H147" s="32"/>
      <c r="I147" s="32"/>
      <c r="J147" s="32"/>
      <c r="K147" s="32"/>
      <c r="L147" s="32"/>
    </row>
    <row r="148" spans="1:12" s="35" customFormat="1">
      <c r="A148" s="46"/>
      <c r="F148" s="32"/>
      <c r="G148" s="32"/>
      <c r="H148" s="32"/>
      <c r="I148" s="32"/>
      <c r="J148" s="32"/>
      <c r="K148" s="32"/>
      <c r="L148" s="32"/>
    </row>
    <row r="149" spans="1:12" s="35" customFormat="1">
      <c r="A149" s="46"/>
      <c r="F149" s="32"/>
      <c r="G149" s="32"/>
      <c r="H149" s="32"/>
      <c r="I149" s="32"/>
      <c r="J149" s="32"/>
      <c r="K149" s="32"/>
      <c r="L149" s="32"/>
    </row>
    <row r="150" spans="1:12" s="35" customFormat="1">
      <c r="A150" s="46"/>
      <c r="F150" s="32"/>
      <c r="G150" s="32"/>
      <c r="H150" s="32"/>
      <c r="I150" s="32"/>
      <c r="J150" s="32"/>
      <c r="K150" s="32"/>
      <c r="L150" s="32"/>
    </row>
    <row r="151" spans="1:12" s="35" customFormat="1">
      <c r="A151" s="46"/>
      <c r="F151" s="32"/>
      <c r="G151" s="32"/>
      <c r="H151" s="32"/>
      <c r="I151" s="32"/>
      <c r="J151" s="32"/>
      <c r="K151" s="32"/>
      <c r="L151" s="32"/>
    </row>
    <row r="152" spans="1:12" s="35" customFormat="1">
      <c r="A152" s="46"/>
      <c r="F152" s="32"/>
      <c r="G152" s="32"/>
      <c r="H152" s="32"/>
      <c r="I152" s="32"/>
      <c r="J152" s="32"/>
      <c r="K152" s="32"/>
      <c r="L152" s="32"/>
    </row>
    <row r="153" spans="1:12" s="35" customFormat="1">
      <c r="A153" s="46"/>
      <c r="F153" s="32"/>
      <c r="G153" s="32"/>
      <c r="H153" s="32"/>
      <c r="I153" s="32"/>
      <c r="J153" s="32"/>
      <c r="K153" s="32"/>
      <c r="L153" s="32"/>
    </row>
    <row r="154" spans="1:12" s="35" customFormat="1">
      <c r="A154" s="46"/>
      <c r="F154" s="32"/>
      <c r="G154" s="32"/>
      <c r="H154" s="32"/>
      <c r="I154" s="32"/>
      <c r="J154" s="32"/>
      <c r="K154" s="32"/>
      <c r="L154" s="32"/>
    </row>
    <row r="155" spans="1:12" s="35" customFormat="1">
      <c r="A155" s="46"/>
      <c r="F155" s="32"/>
      <c r="G155" s="32"/>
      <c r="H155" s="32"/>
      <c r="I155" s="32"/>
      <c r="J155" s="32"/>
      <c r="K155" s="32"/>
      <c r="L155" s="32"/>
    </row>
    <row r="156" spans="1:12" s="35" customFormat="1">
      <c r="A156" s="46"/>
      <c r="F156" s="32"/>
      <c r="G156" s="32"/>
      <c r="H156" s="32"/>
      <c r="I156" s="32"/>
      <c r="J156" s="32"/>
      <c r="K156" s="32"/>
      <c r="L156" s="32"/>
    </row>
    <row r="157" spans="1:12" s="35" customFormat="1">
      <c r="A157" s="46"/>
      <c r="F157" s="32"/>
      <c r="G157" s="32"/>
      <c r="H157" s="32"/>
      <c r="I157" s="32"/>
      <c r="J157" s="32"/>
      <c r="K157" s="32"/>
      <c r="L157" s="32"/>
    </row>
    <row r="158" spans="1:12" s="35" customFormat="1">
      <c r="A158" s="46"/>
      <c r="F158" s="32"/>
      <c r="G158" s="32"/>
      <c r="H158" s="32"/>
      <c r="I158" s="32"/>
      <c r="J158" s="32"/>
      <c r="K158" s="32"/>
      <c r="L158" s="32"/>
    </row>
    <row r="159" spans="1:12" s="35" customFormat="1">
      <c r="A159" s="46"/>
      <c r="F159" s="32"/>
      <c r="G159" s="32"/>
      <c r="H159" s="32"/>
      <c r="I159" s="32"/>
      <c r="J159" s="32"/>
      <c r="K159" s="32"/>
      <c r="L159" s="32"/>
    </row>
    <row r="160" spans="1:12" s="35" customFormat="1">
      <c r="A160" s="46"/>
      <c r="F160" s="32"/>
      <c r="G160" s="32"/>
      <c r="H160" s="32"/>
      <c r="I160" s="32"/>
      <c r="J160" s="32"/>
      <c r="K160" s="32"/>
      <c r="L160" s="32"/>
    </row>
    <row r="161" spans="1:12" s="35" customFormat="1">
      <c r="A161" s="46"/>
      <c r="F161" s="32"/>
      <c r="G161" s="32"/>
      <c r="H161" s="32"/>
      <c r="I161" s="32"/>
      <c r="J161" s="32"/>
      <c r="K161" s="32"/>
      <c r="L161" s="32"/>
    </row>
    <row r="162" spans="1:12" s="35" customFormat="1">
      <c r="A162" s="46"/>
      <c r="F162" s="32"/>
      <c r="G162" s="32"/>
      <c r="H162" s="32"/>
      <c r="I162" s="32"/>
      <c r="J162" s="32"/>
      <c r="K162" s="32"/>
      <c r="L162" s="32"/>
    </row>
    <row r="163" spans="1:12" s="35" customFormat="1">
      <c r="A163" s="46"/>
      <c r="F163" s="32"/>
      <c r="G163" s="32"/>
      <c r="H163" s="32"/>
      <c r="I163" s="32"/>
      <c r="J163" s="32"/>
      <c r="K163" s="32"/>
      <c r="L163" s="32"/>
    </row>
    <row r="164" spans="1:12" s="35" customFormat="1">
      <c r="A164" s="46"/>
      <c r="F164" s="32"/>
      <c r="G164" s="32"/>
      <c r="H164" s="32"/>
      <c r="I164" s="32"/>
      <c r="J164" s="32"/>
      <c r="K164" s="32"/>
      <c r="L164" s="32"/>
    </row>
    <row r="165" spans="1:12" s="35" customFormat="1">
      <c r="A165" s="46"/>
      <c r="F165" s="32"/>
      <c r="G165" s="32"/>
      <c r="H165" s="32"/>
      <c r="I165" s="32"/>
      <c r="J165" s="32"/>
      <c r="K165" s="32"/>
      <c r="L165" s="32"/>
    </row>
    <row r="166" spans="1:12" s="35" customFormat="1">
      <c r="A166" s="46"/>
      <c r="F166" s="32"/>
      <c r="G166" s="32"/>
      <c r="H166" s="32"/>
      <c r="I166" s="32"/>
      <c r="J166" s="32"/>
      <c r="K166" s="32"/>
      <c r="L166" s="32"/>
    </row>
    <row r="167" spans="1:12" s="35" customFormat="1">
      <c r="A167" s="46"/>
      <c r="F167" s="32"/>
      <c r="G167" s="32"/>
      <c r="H167" s="32"/>
      <c r="I167" s="32"/>
      <c r="J167" s="32"/>
      <c r="K167" s="32"/>
      <c r="L167" s="32"/>
    </row>
    <row r="168" spans="1:12" s="35" customFormat="1">
      <c r="A168" s="46"/>
      <c r="F168" s="32"/>
      <c r="G168" s="32"/>
      <c r="H168" s="32"/>
      <c r="I168" s="32"/>
      <c r="J168" s="32"/>
      <c r="K168" s="32"/>
      <c r="L168" s="32"/>
    </row>
    <row r="169" spans="1:12" s="35" customFormat="1">
      <c r="A169" s="46"/>
      <c r="F169" s="32"/>
      <c r="G169" s="32"/>
      <c r="H169" s="32"/>
      <c r="I169" s="32"/>
      <c r="J169" s="32"/>
      <c r="K169" s="32"/>
      <c r="L169" s="32"/>
    </row>
    <row r="170" spans="1:12" s="35" customFormat="1">
      <c r="A170" s="46"/>
      <c r="F170" s="32"/>
      <c r="G170" s="32"/>
      <c r="H170" s="32"/>
      <c r="I170" s="32"/>
      <c r="J170" s="32"/>
      <c r="K170" s="32"/>
      <c r="L170" s="32"/>
    </row>
    <row r="171" spans="1:12" s="35" customFormat="1">
      <c r="A171" s="46"/>
      <c r="F171" s="32"/>
      <c r="G171" s="32"/>
      <c r="H171" s="32"/>
      <c r="I171" s="32"/>
      <c r="J171" s="32"/>
      <c r="K171" s="32"/>
      <c r="L171" s="32"/>
    </row>
    <row r="172" spans="1:12" s="35" customFormat="1">
      <c r="A172" s="46"/>
      <c r="F172" s="32"/>
      <c r="G172" s="32"/>
      <c r="H172" s="32"/>
      <c r="I172" s="32"/>
      <c r="J172" s="32"/>
      <c r="K172" s="32"/>
      <c r="L172" s="32"/>
    </row>
    <row r="173" spans="1:12" s="35" customFormat="1">
      <c r="A173" s="46"/>
      <c r="F173" s="32"/>
      <c r="G173" s="32"/>
      <c r="H173" s="32"/>
      <c r="I173" s="32"/>
      <c r="J173" s="32"/>
      <c r="K173" s="32"/>
      <c r="L173" s="32"/>
    </row>
    <row r="174" spans="1:12" s="35" customFormat="1">
      <c r="A174" s="46"/>
      <c r="F174" s="32"/>
      <c r="G174" s="32"/>
      <c r="H174" s="32"/>
      <c r="I174" s="32"/>
      <c r="J174" s="32"/>
      <c r="K174" s="32"/>
      <c r="L174" s="32"/>
    </row>
    <row r="175" spans="1:12" s="35" customFormat="1">
      <c r="A175" s="46"/>
      <c r="F175" s="32"/>
      <c r="G175" s="32"/>
      <c r="H175" s="32"/>
      <c r="I175" s="32"/>
      <c r="J175" s="32"/>
      <c r="K175" s="32"/>
      <c r="L175" s="32"/>
    </row>
    <row r="176" spans="1:12" s="35" customFormat="1">
      <c r="A176" s="46"/>
      <c r="F176" s="32"/>
      <c r="G176" s="32"/>
      <c r="H176" s="32"/>
      <c r="I176" s="32"/>
      <c r="J176" s="32"/>
      <c r="K176" s="32"/>
      <c r="L176" s="32"/>
    </row>
    <row r="177" spans="1:12" s="35" customFormat="1">
      <c r="A177" s="46"/>
      <c r="F177" s="32"/>
      <c r="G177" s="32"/>
      <c r="H177" s="32"/>
      <c r="I177" s="32"/>
      <c r="J177" s="32"/>
      <c r="K177" s="32"/>
      <c r="L177" s="32"/>
    </row>
    <row r="178" spans="1:12" s="35" customFormat="1">
      <c r="A178" s="46"/>
      <c r="F178" s="32"/>
      <c r="G178" s="32"/>
      <c r="H178" s="32"/>
      <c r="I178" s="32"/>
      <c r="J178" s="32"/>
      <c r="K178" s="32"/>
      <c r="L178" s="32"/>
    </row>
    <row r="179" spans="1:12" s="35" customFormat="1">
      <c r="A179" s="46"/>
      <c r="F179" s="32"/>
      <c r="G179" s="32"/>
      <c r="H179" s="32"/>
      <c r="I179" s="32"/>
      <c r="J179" s="32"/>
      <c r="K179" s="32"/>
      <c r="L179" s="32"/>
    </row>
    <row r="180" spans="1:12" s="35" customFormat="1">
      <c r="A180" s="46"/>
      <c r="F180" s="32"/>
      <c r="G180" s="32"/>
      <c r="H180" s="32"/>
      <c r="I180" s="32"/>
      <c r="J180" s="32"/>
      <c r="K180" s="32"/>
      <c r="L180" s="32"/>
    </row>
    <row r="181" spans="1:12" s="35" customFormat="1">
      <c r="A181" s="46"/>
      <c r="F181" s="32"/>
      <c r="G181" s="32"/>
      <c r="H181" s="32"/>
      <c r="I181" s="32"/>
      <c r="J181" s="32"/>
      <c r="K181" s="32"/>
      <c r="L181" s="32"/>
    </row>
    <row r="182" spans="1:12" s="35" customFormat="1">
      <c r="A182" s="46"/>
      <c r="F182" s="32"/>
      <c r="G182" s="32"/>
      <c r="H182" s="32"/>
      <c r="I182" s="32"/>
      <c r="J182" s="32"/>
      <c r="K182" s="32"/>
      <c r="L182" s="32"/>
    </row>
    <row r="183" spans="1:12" s="35" customFormat="1">
      <c r="A183" s="46"/>
      <c r="F183" s="32"/>
      <c r="G183" s="32"/>
      <c r="H183" s="32"/>
      <c r="I183" s="32"/>
      <c r="J183" s="32"/>
      <c r="K183" s="32"/>
      <c r="L183" s="32"/>
    </row>
    <row r="184" spans="1:12" s="35" customFormat="1">
      <c r="A184" s="46"/>
      <c r="F184" s="32"/>
      <c r="G184" s="32"/>
      <c r="H184" s="32"/>
      <c r="I184" s="32"/>
      <c r="J184" s="32"/>
      <c r="K184" s="32"/>
      <c r="L184" s="32"/>
    </row>
    <row r="185" spans="1:12" s="35" customFormat="1">
      <c r="A185" s="46"/>
      <c r="F185" s="32"/>
      <c r="G185" s="32"/>
      <c r="H185" s="32"/>
      <c r="I185" s="32"/>
      <c r="J185" s="32"/>
      <c r="K185" s="32"/>
      <c r="L185" s="32"/>
    </row>
    <row r="186" spans="1:12" s="35" customFormat="1">
      <c r="A186" s="46"/>
      <c r="F186" s="32"/>
      <c r="G186" s="32"/>
      <c r="H186" s="32"/>
      <c r="I186" s="32"/>
      <c r="J186" s="32"/>
      <c r="K186" s="32"/>
      <c r="L186" s="32"/>
    </row>
    <row r="187" spans="1:12" s="35" customFormat="1">
      <c r="A187" s="46"/>
      <c r="F187" s="32"/>
      <c r="G187" s="32"/>
      <c r="H187" s="32"/>
      <c r="I187" s="32"/>
      <c r="J187" s="32"/>
      <c r="K187" s="32"/>
      <c r="L187" s="32"/>
    </row>
    <row r="188" spans="1:12" s="35" customFormat="1">
      <c r="A188" s="46"/>
      <c r="F188" s="32"/>
      <c r="G188" s="32"/>
      <c r="H188" s="32"/>
      <c r="I188" s="32"/>
      <c r="J188" s="32"/>
      <c r="K188" s="32"/>
      <c r="L188" s="32"/>
    </row>
    <row r="189" spans="1:12" s="35" customFormat="1">
      <c r="A189" s="46"/>
      <c r="F189" s="32"/>
      <c r="G189" s="32"/>
      <c r="H189" s="32"/>
      <c r="I189" s="32"/>
      <c r="J189" s="32"/>
      <c r="K189" s="32"/>
      <c r="L189" s="32"/>
    </row>
    <row r="190" spans="1:12" s="35" customFormat="1">
      <c r="A190" s="46"/>
      <c r="F190" s="32"/>
      <c r="G190" s="32"/>
      <c r="H190" s="32"/>
      <c r="I190" s="32"/>
      <c r="J190" s="32"/>
      <c r="K190" s="32"/>
      <c r="L190" s="32"/>
    </row>
    <row r="191" spans="1:12" s="35" customFormat="1">
      <c r="A191" s="46"/>
      <c r="F191" s="32"/>
      <c r="G191" s="32"/>
      <c r="H191" s="32"/>
      <c r="I191" s="32"/>
      <c r="J191" s="32"/>
      <c r="K191" s="32"/>
      <c r="L191" s="32"/>
    </row>
    <row r="192" spans="1:12" s="35" customFormat="1">
      <c r="A192" s="46"/>
      <c r="F192" s="32"/>
      <c r="G192" s="32"/>
      <c r="H192" s="32"/>
      <c r="I192" s="32"/>
      <c r="J192" s="32"/>
      <c r="K192" s="32"/>
      <c r="L192" s="32"/>
    </row>
  </sheetData>
  <mergeCells count="16">
    <mergeCell ref="K1:K26"/>
    <mergeCell ref="K27:K53"/>
    <mergeCell ref="C42:F42"/>
    <mergeCell ref="H42:J42"/>
    <mergeCell ref="A7:J7"/>
    <mergeCell ref="A20:J20"/>
    <mergeCell ref="C41:F41"/>
    <mergeCell ref="H41:J41"/>
    <mergeCell ref="A2:J2"/>
    <mergeCell ref="A4:A5"/>
    <mergeCell ref="B4:B5"/>
    <mergeCell ref="C4:C5"/>
    <mergeCell ref="D4:D5"/>
    <mergeCell ref="E4:E5"/>
    <mergeCell ref="F4:F5"/>
    <mergeCell ref="G4:J4"/>
  </mergeCells>
  <phoneticPr fontId="3" type="noConversion"/>
  <pageMargins left="0.59055118110236227" right="0" top="1.5748031496062993" bottom="0" header="0" footer="0"/>
  <pageSetup paperSize="9" scale="72" firstPageNumber="14" fitToHeight="2" orientation="landscape" useFirstPageNumber="1" verticalDpi="300" r:id="rId1"/>
  <headerFooter alignWithMargins="0">
    <oddHeader>&amp;C&amp;P+1&amp;RПродовження додатку</oddHeader>
  </headerFooter>
  <rowBreaks count="2" manualBreakCount="2">
    <brk id="16" max="10" man="1"/>
    <brk id="2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103"/>
  <sheetViews>
    <sheetView view="pageBreakPreview" topLeftCell="A31" zoomScale="50" zoomScaleNormal="75" zoomScaleSheetLayoutView="50" workbookViewId="0">
      <selection activeCell="A37" sqref="A37:J37"/>
    </sheetView>
  </sheetViews>
  <sheetFormatPr defaultColWidth="10.28515625" defaultRowHeight="18.75" outlineLevelRow="1"/>
  <cols>
    <col min="1" max="1" width="55.5703125" style="2" customWidth="1"/>
    <col min="2" max="2" width="11.85546875" style="2" customWidth="1"/>
    <col min="3" max="3" width="10.28515625" style="2" customWidth="1"/>
    <col min="4" max="4" width="12.5703125" style="2" customWidth="1"/>
    <col min="5" max="5" width="13.140625" style="165" customWidth="1"/>
    <col min="6" max="6" width="14" style="2" customWidth="1"/>
    <col min="7" max="7" width="9.140625" style="2" customWidth="1"/>
    <col min="8" max="8" width="10.28515625" style="2" customWidth="1"/>
    <col min="9" max="9" width="8.5703125" style="2" customWidth="1"/>
    <col min="10" max="10" width="11.140625" style="2" customWidth="1"/>
    <col min="11" max="11" width="9.28515625" style="2" bestFit="1" customWidth="1"/>
    <col min="12" max="16384" width="10.28515625" style="2"/>
  </cols>
  <sheetData>
    <row r="1" spans="1:11">
      <c r="E1" s="2"/>
      <c r="I1" s="2" t="s">
        <v>277</v>
      </c>
      <c r="K1" s="217"/>
    </row>
    <row r="2" spans="1:11">
      <c r="A2" s="191" t="s">
        <v>134</v>
      </c>
      <c r="B2" s="191"/>
      <c r="C2" s="191"/>
      <c r="D2" s="191"/>
      <c r="E2" s="191"/>
      <c r="F2" s="191"/>
      <c r="G2" s="191"/>
      <c r="H2" s="191"/>
      <c r="I2" s="191"/>
      <c r="J2" s="191"/>
      <c r="K2" s="217"/>
    </row>
    <row r="3" spans="1:11" outlineLevel="1">
      <c r="A3" s="19"/>
      <c r="B3" s="19"/>
      <c r="C3" s="19"/>
      <c r="D3" s="19"/>
      <c r="E3" s="19"/>
      <c r="F3" s="19"/>
      <c r="G3" s="19"/>
      <c r="H3" s="19"/>
      <c r="I3" s="19"/>
      <c r="J3" s="19"/>
      <c r="K3" s="217"/>
    </row>
    <row r="4" spans="1:11">
      <c r="A4" s="220" t="s">
        <v>216</v>
      </c>
      <c r="B4" s="216" t="s">
        <v>0</v>
      </c>
      <c r="C4" s="216" t="s">
        <v>30</v>
      </c>
      <c r="D4" s="216" t="s">
        <v>64</v>
      </c>
      <c r="E4" s="216" t="s">
        <v>148</v>
      </c>
      <c r="F4" s="186" t="s">
        <v>19</v>
      </c>
      <c r="G4" s="186" t="s">
        <v>173</v>
      </c>
      <c r="H4" s="186"/>
      <c r="I4" s="186"/>
      <c r="J4" s="186"/>
      <c r="K4" s="217"/>
    </row>
    <row r="5" spans="1:11">
      <c r="A5" s="221"/>
      <c r="B5" s="216"/>
      <c r="C5" s="216"/>
      <c r="D5" s="216"/>
      <c r="E5" s="216"/>
      <c r="F5" s="186"/>
      <c r="G5" s="164" t="s">
        <v>174</v>
      </c>
      <c r="H5" s="164" t="s">
        <v>175</v>
      </c>
      <c r="I5" s="164" t="s">
        <v>176</v>
      </c>
      <c r="J5" s="164" t="s">
        <v>69</v>
      </c>
      <c r="K5" s="217"/>
    </row>
    <row r="6" spans="1:11">
      <c r="A6" s="161">
        <v>1</v>
      </c>
      <c r="B6" s="164">
        <v>2</v>
      </c>
      <c r="C6" s="164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  <c r="I6" s="164">
        <v>9</v>
      </c>
      <c r="J6" s="164">
        <v>10</v>
      </c>
      <c r="K6" s="217"/>
    </row>
    <row r="7" spans="1:11" s="45" customFormat="1">
      <c r="A7" s="210" t="s">
        <v>138</v>
      </c>
      <c r="B7" s="210"/>
      <c r="C7" s="210"/>
      <c r="D7" s="210"/>
      <c r="E7" s="210"/>
      <c r="F7" s="210"/>
      <c r="G7" s="210"/>
      <c r="H7" s="210"/>
      <c r="I7" s="210"/>
      <c r="J7" s="210"/>
      <c r="K7" s="217"/>
    </row>
    <row r="8" spans="1:11" ht="37.5">
      <c r="A8" s="33" t="s">
        <v>158</v>
      </c>
      <c r="B8" s="9">
        <v>1170</v>
      </c>
      <c r="C8" s="12">
        <v>269.5</v>
      </c>
      <c r="D8" s="12">
        <v>271.89999999999998</v>
      </c>
      <c r="E8" s="12">
        <f>D8</f>
        <v>271.89999999999998</v>
      </c>
      <c r="F8" s="12">
        <v>274.60000000000002</v>
      </c>
      <c r="G8" s="12">
        <v>68.7</v>
      </c>
      <c r="H8" s="12">
        <f>F8*25%</f>
        <v>68.650000000000006</v>
      </c>
      <c r="I8" s="12">
        <f>F8*20%</f>
        <v>54.920000000000009</v>
      </c>
      <c r="J8" s="12">
        <v>82.3</v>
      </c>
      <c r="K8" s="217"/>
    </row>
    <row r="9" spans="1:11">
      <c r="A9" s="33" t="s">
        <v>159</v>
      </c>
      <c r="B9" s="16"/>
      <c r="C9" s="12"/>
      <c r="D9" s="12"/>
      <c r="E9" s="12"/>
      <c r="F9" s="12"/>
      <c r="G9" s="12"/>
      <c r="H9" s="12"/>
      <c r="I9" s="12"/>
      <c r="J9" s="12"/>
      <c r="K9" s="217"/>
    </row>
    <row r="10" spans="1:11">
      <c r="A10" s="33" t="s">
        <v>162</v>
      </c>
      <c r="B10" s="160">
        <v>3000</v>
      </c>
      <c r="C10" s="12">
        <v>13.7</v>
      </c>
      <c r="D10" s="12">
        <v>39.1</v>
      </c>
      <c r="E10" s="12">
        <v>21.7</v>
      </c>
      <c r="F10" s="12">
        <v>39.5</v>
      </c>
      <c r="G10" s="12">
        <f>F10*25%</f>
        <v>9.875</v>
      </c>
      <c r="H10" s="12">
        <f>F10*25%</f>
        <v>9.875</v>
      </c>
      <c r="I10" s="12">
        <f>F10*20%</f>
        <v>7.9</v>
      </c>
      <c r="J10" s="12">
        <v>11.8</v>
      </c>
      <c r="K10" s="217"/>
    </row>
    <row r="11" spans="1:11">
      <c r="A11" s="33" t="s">
        <v>163</v>
      </c>
      <c r="B11" s="160">
        <v>3010</v>
      </c>
      <c r="C11" s="12"/>
      <c r="D11" s="12"/>
      <c r="E11" s="12"/>
      <c r="F11" s="12"/>
      <c r="G11" s="12"/>
      <c r="H11" s="12"/>
      <c r="I11" s="12"/>
      <c r="J11" s="12"/>
      <c r="K11" s="217"/>
    </row>
    <row r="12" spans="1:11" ht="37.5">
      <c r="A12" s="33" t="s">
        <v>164</v>
      </c>
      <c r="B12" s="160">
        <v>3020</v>
      </c>
      <c r="C12" s="12"/>
      <c r="D12" s="12"/>
      <c r="E12" s="12"/>
      <c r="F12" s="12"/>
      <c r="G12" s="12"/>
      <c r="H12" s="12"/>
      <c r="I12" s="12"/>
      <c r="J12" s="12"/>
      <c r="K12" s="217"/>
    </row>
    <row r="13" spans="1:11" ht="56.25">
      <c r="A13" s="33" t="s">
        <v>165</v>
      </c>
      <c r="B13" s="160">
        <v>3030</v>
      </c>
      <c r="C13" s="12"/>
      <c r="D13" s="12"/>
      <c r="E13" s="12"/>
      <c r="F13" s="12"/>
      <c r="G13" s="12"/>
      <c r="H13" s="12"/>
      <c r="I13" s="12"/>
      <c r="J13" s="12"/>
      <c r="K13" s="217"/>
    </row>
    <row r="14" spans="1:11" ht="37.5">
      <c r="A14" s="163" t="s">
        <v>206</v>
      </c>
      <c r="B14" s="160">
        <v>3040</v>
      </c>
      <c r="C14" s="12">
        <v>283.2</v>
      </c>
      <c r="D14" s="12">
        <v>311</v>
      </c>
      <c r="E14" s="12">
        <v>293.60000000000002</v>
      </c>
      <c r="F14" s="12">
        <v>314.10000000000002</v>
      </c>
      <c r="G14" s="12">
        <v>78.599999999999994</v>
      </c>
      <c r="H14" s="12">
        <v>78.599999999999994</v>
      </c>
      <c r="I14" s="12">
        <f>F14*20%</f>
        <v>62.820000000000007</v>
      </c>
      <c r="J14" s="12">
        <v>94.1</v>
      </c>
      <c r="K14" s="217"/>
    </row>
    <row r="15" spans="1:11" ht="37.5">
      <c r="A15" s="33" t="s">
        <v>166</v>
      </c>
      <c r="B15" s="160">
        <v>3050</v>
      </c>
      <c r="C15" s="12">
        <v>135.80000000000001</v>
      </c>
      <c r="D15" s="12">
        <v>738.3</v>
      </c>
      <c r="E15" s="12">
        <f t="shared" ref="E15:E18" si="0">D15</f>
        <v>738.3</v>
      </c>
      <c r="F15" s="12">
        <v>624.70000000000005</v>
      </c>
      <c r="G15" s="12">
        <f t="shared" ref="G15:G19" si="1">F15*25%</f>
        <v>156.17500000000001</v>
      </c>
      <c r="H15" s="12">
        <v>156.19999999999999</v>
      </c>
      <c r="I15" s="12">
        <f t="shared" ref="I15:I18" si="2">F15*20%</f>
        <v>124.94000000000001</v>
      </c>
      <c r="J15" s="12">
        <v>187.4</v>
      </c>
      <c r="K15" s="217"/>
    </row>
    <row r="16" spans="1:11" ht="37.5">
      <c r="A16" s="33" t="s">
        <v>167</v>
      </c>
      <c r="B16" s="160">
        <v>3060</v>
      </c>
      <c r="C16" s="12">
        <v>-127.2</v>
      </c>
      <c r="D16" s="12">
        <v>-215.6</v>
      </c>
      <c r="E16" s="12">
        <f t="shared" si="0"/>
        <v>-215.6</v>
      </c>
      <c r="F16" s="12">
        <v>-217.8</v>
      </c>
      <c r="G16" s="12">
        <f t="shared" si="1"/>
        <v>-54.45</v>
      </c>
      <c r="H16" s="12">
        <f t="shared" ref="H16:H19" si="3">F16*25%</f>
        <v>-54.45</v>
      </c>
      <c r="I16" s="12">
        <f t="shared" si="2"/>
        <v>-43.56</v>
      </c>
      <c r="J16" s="12">
        <v>-65.2</v>
      </c>
      <c r="K16" s="217"/>
    </row>
    <row r="17" spans="1:11" ht="33.75" customHeight="1">
      <c r="A17" s="163" t="s">
        <v>160</v>
      </c>
      <c r="B17" s="160">
        <v>3070</v>
      </c>
      <c r="C17" s="12"/>
      <c r="D17" s="12"/>
      <c r="E17" s="12"/>
      <c r="F17" s="12"/>
      <c r="G17" s="12"/>
      <c r="H17" s="12"/>
      <c r="I17" s="12"/>
      <c r="J17" s="12"/>
      <c r="K17" s="217"/>
    </row>
    <row r="18" spans="1:11" ht="38.25" customHeight="1">
      <c r="A18" s="33" t="s">
        <v>161</v>
      </c>
      <c r="B18" s="160">
        <v>3080</v>
      </c>
      <c r="C18" s="12">
        <v>-65.3</v>
      </c>
      <c r="D18" s="12">
        <v>-48.9</v>
      </c>
      <c r="E18" s="12">
        <f t="shared" si="0"/>
        <v>-48.9</v>
      </c>
      <c r="F18" s="12">
        <v>-49.4</v>
      </c>
      <c r="G18" s="12">
        <f t="shared" si="1"/>
        <v>-12.35</v>
      </c>
      <c r="H18" s="12">
        <f t="shared" si="3"/>
        <v>-12.35</v>
      </c>
      <c r="I18" s="12">
        <f t="shared" si="2"/>
        <v>-9.8800000000000008</v>
      </c>
      <c r="J18" s="12">
        <v>-14.7</v>
      </c>
      <c r="K18" s="217"/>
    </row>
    <row r="19" spans="1:11" ht="37.5">
      <c r="A19" s="162" t="s">
        <v>137</v>
      </c>
      <c r="B19" s="160">
        <v>3090</v>
      </c>
      <c r="C19" s="12">
        <v>226.5</v>
      </c>
      <c r="D19" s="12">
        <v>784.8</v>
      </c>
      <c r="E19" s="12">
        <v>767.4</v>
      </c>
      <c r="F19" s="12">
        <v>671.6</v>
      </c>
      <c r="G19" s="12">
        <f t="shared" si="1"/>
        <v>167.9</v>
      </c>
      <c r="H19" s="12">
        <f t="shared" si="3"/>
        <v>167.9</v>
      </c>
      <c r="I19" s="12">
        <v>134.19999999999999</v>
      </c>
      <c r="J19" s="12">
        <v>201.6</v>
      </c>
      <c r="K19" s="217"/>
    </row>
    <row r="20" spans="1:11" ht="31.5" customHeight="1">
      <c r="A20" s="210" t="s">
        <v>139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7"/>
    </row>
    <row r="21" spans="1:11" ht="29.25" customHeight="1">
      <c r="A21" s="163" t="s">
        <v>234</v>
      </c>
      <c r="B21" s="9"/>
      <c r="C21" s="12"/>
      <c r="D21" s="12"/>
      <c r="E21" s="12"/>
      <c r="F21" s="12"/>
      <c r="G21" s="12"/>
      <c r="H21" s="12"/>
      <c r="I21" s="12"/>
      <c r="J21" s="12"/>
      <c r="K21" s="217"/>
    </row>
    <row r="22" spans="1:11" ht="40.5" customHeight="1">
      <c r="A22" s="8" t="s">
        <v>31</v>
      </c>
      <c r="B22" s="9">
        <v>3200</v>
      </c>
      <c r="C22" s="12"/>
      <c r="D22" s="12"/>
      <c r="E22" s="12"/>
      <c r="F22" s="12"/>
      <c r="G22" s="12"/>
      <c r="H22" s="12"/>
      <c r="I22" s="12"/>
      <c r="J22" s="12"/>
      <c r="K22" s="217"/>
    </row>
    <row r="23" spans="1:11" ht="36" customHeight="1">
      <c r="A23" s="8" t="s">
        <v>32</v>
      </c>
      <c r="B23" s="9">
        <v>3210</v>
      </c>
      <c r="C23" s="12"/>
      <c r="D23" s="12"/>
      <c r="E23" s="12"/>
      <c r="F23" s="12"/>
      <c r="G23" s="12"/>
      <c r="H23" s="12"/>
      <c r="I23" s="12"/>
      <c r="J23" s="12"/>
      <c r="K23" s="217"/>
    </row>
    <row r="24" spans="1:11" ht="19.5" customHeight="1">
      <c r="A24" s="8" t="s">
        <v>52</v>
      </c>
      <c r="B24" s="9">
        <v>3220</v>
      </c>
      <c r="C24" s="12"/>
      <c r="D24" s="12"/>
      <c r="E24" s="12"/>
      <c r="F24" s="12"/>
      <c r="G24" s="12"/>
      <c r="H24" s="12"/>
      <c r="I24" s="12"/>
      <c r="J24" s="12"/>
      <c r="K24" s="217"/>
    </row>
    <row r="25" spans="1:11">
      <c r="A25" s="33" t="s">
        <v>143</v>
      </c>
      <c r="B25" s="9"/>
      <c r="C25" s="12"/>
      <c r="D25" s="12"/>
      <c r="E25" s="12"/>
      <c r="F25" s="12"/>
      <c r="G25" s="12"/>
      <c r="H25" s="12"/>
      <c r="I25" s="12"/>
      <c r="J25" s="12"/>
      <c r="K25" s="217"/>
    </row>
    <row r="26" spans="1:11" ht="34.5" customHeight="1">
      <c r="A26" s="8" t="s">
        <v>144</v>
      </c>
      <c r="B26" s="9">
        <v>3230</v>
      </c>
      <c r="C26" s="12"/>
      <c r="D26" s="12"/>
      <c r="E26" s="12"/>
      <c r="F26" s="12"/>
      <c r="G26" s="12"/>
      <c r="H26" s="12"/>
      <c r="I26" s="12"/>
      <c r="J26" s="12"/>
      <c r="K26" s="217"/>
    </row>
    <row r="27" spans="1:11">
      <c r="A27" s="8" t="s">
        <v>145</v>
      </c>
      <c r="B27" s="9">
        <v>3240</v>
      </c>
      <c r="C27" s="12"/>
      <c r="D27" s="12"/>
      <c r="E27" s="12"/>
      <c r="F27" s="12"/>
      <c r="G27" s="12"/>
      <c r="H27" s="12"/>
      <c r="I27" s="12"/>
      <c r="J27" s="12"/>
      <c r="K27" s="217"/>
    </row>
    <row r="28" spans="1:11">
      <c r="A28" s="33" t="s">
        <v>146</v>
      </c>
      <c r="B28" s="9">
        <v>3250</v>
      </c>
      <c r="C28" s="12"/>
      <c r="D28" s="12"/>
      <c r="E28" s="12"/>
      <c r="F28" s="12"/>
      <c r="G28" s="12"/>
      <c r="H28" s="12"/>
      <c r="I28" s="12"/>
      <c r="J28" s="12"/>
      <c r="K28" s="217"/>
    </row>
    <row r="29" spans="1:11" ht="38.25" customHeight="1">
      <c r="A29" s="8" t="s">
        <v>110</v>
      </c>
      <c r="B29" s="9">
        <v>3260</v>
      </c>
      <c r="C29" s="12"/>
      <c r="D29" s="12"/>
      <c r="E29" s="12"/>
      <c r="F29" s="12"/>
      <c r="G29" s="12"/>
      <c r="H29" s="12"/>
      <c r="I29" s="12"/>
      <c r="J29" s="12"/>
      <c r="K29" s="217"/>
    </row>
    <row r="30" spans="1:11" ht="33.75" customHeight="1">
      <c r="A30" s="163" t="s">
        <v>236</v>
      </c>
      <c r="B30" s="9"/>
      <c r="C30" s="12"/>
      <c r="D30" s="12"/>
      <c r="E30" s="12"/>
      <c r="F30" s="12"/>
      <c r="G30" s="12"/>
      <c r="H30" s="12"/>
      <c r="I30" s="12"/>
      <c r="J30" s="12"/>
      <c r="K30" s="217"/>
    </row>
    <row r="31" spans="1:11" ht="37.5">
      <c r="A31" s="8" t="s">
        <v>111</v>
      </c>
      <c r="B31" s="9">
        <v>3270</v>
      </c>
      <c r="C31" s="12"/>
      <c r="D31" s="12">
        <v>-673.9</v>
      </c>
      <c r="E31" s="12">
        <v>-82.5</v>
      </c>
      <c r="F31" s="12">
        <v>-680.6</v>
      </c>
      <c r="G31" s="12">
        <f>F31*25%</f>
        <v>-170.15</v>
      </c>
      <c r="H31" s="12">
        <f>F31*25%</f>
        <v>-170.15</v>
      </c>
      <c r="I31" s="12">
        <v>-136</v>
      </c>
      <c r="J31" s="12">
        <v>-204.2</v>
      </c>
      <c r="K31" s="217"/>
    </row>
    <row r="32" spans="1:11" ht="29.25" customHeight="1">
      <c r="A32" s="8" t="s">
        <v>112</v>
      </c>
      <c r="B32" s="9">
        <v>3280</v>
      </c>
      <c r="C32" s="12"/>
      <c r="D32" s="12"/>
      <c r="E32" s="12"/>
      <c r="F32" s="12"/>
      <c r="G32" s="12"/>
      <c r="H32" s="12"/>
      <c r="I32" s="12"/>
      <c r="J32" s="12"/>
      <c r="K32" s="217"/>
    </row>
    <row r="33" spans="1:11" ht="37.5">
      <c r="A33" s="8" t="s">
        <v>113</v>
      </c>
      <c r="B33" s="9">
        <v>3290</v>
      </c>
      <c r="C33" s="12"/>
      <c r="D33" s="12"/>
      <c r="E33" s="12"/>
      <c r="F33" s="12"/>
      <c r="G33" s="12"/>
      <c r="H33" s="12"/>
      <c r="I33" s="12"/>
      <c r="J33" s="12"/>
      <c r="K33" s="217"/>
    </row>
    <row r="34" spans="1:11">
      <c r="A34" s="8" t="s">
        <v>53</v>
      </c>
      <c r="B34" s="9">
        <v>3300</v>
      </c>
      <c r="C34" s="65"/>
      <c r="D34" s="12"/>
      <c r="E34" s="12"/>
      <c r="F34" s="12"/>
      <c r="G34" s="12"/>
      <c r="H34" s="12"/>
      <c r="I34" s="12"/>
      <c r="J34" s="12"/>
      <c r="K34" s="217"/>
    </row>
    <row r="35" spans="1:11" ht="41.25" customHeight="1">
      <c r="A35" s="8" t="s">
        <v>105</v>
      </c>
      <c r="B35" s="9">
        <v>3310</v>
      </c>
      <c r="C35" s="12"/>
      <c r="D35" s="12"/>
      <c r="E35" s="12"/>
      <c r="F35" s="12"/>
      <c r="G35" s="12"/>
      <c r="H35" s="12"/>
      <c r="I35" s="12"/>
      <c r="J35" s="12"/>
      <c r="K35" s="217"/>
    </row>
    <row r="36" spans="1:11" ht="37.5">
      <c r="A36" s="163" t="s">
        <v>140</v>
      </c>
      <c r="B36" s="9">
        <v>3320</v>
      </c>
      <c r="C36" s="12"/>
      <c r="D36" s="12">
        <v>-673.9</v>
      </c>
      <c r="E36" s="12">
        <v>-82.5</v>
      </c>
      <c r="F36" s="12">
        <v>-680.6</v>
      </c>
      <c r="G36" s="12">
        <f t="shared" ref="G36" si="4">F36*25%</f>
        <v>-170.15</v>
      </c>
      <c r="H36" s="12">
        <f t="shared" ref="H36" si="5">F36*25%</f>
        <v>-170.15</v>
      </c>
      <c r="I36" s="12">
        <f t="shared" ref="I36" si="6">F36*20%</f>
        <v>-136.12</v>
      </c>
      <c r="J36" s="12">
        <v>-204.1</v>
      </c>
      <c r="K36" s="217"/>
    </row>
    <row r="37" spans="1:11" ht="26.25" customHeight="1">
      <c r="A37" s="210" t="s">
        <v>141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7"/>
    </row>
    <row r="38" spans="1:11" ht="33" customHeight="1">
      <c r="A38" s="163" t="s">
        <v>235</v>
      </c>
      <c r="B38" s="9"/>
      <c r="C38" s="64"/>
      <c r="D38" s="64"/>
      <c r="E38" s="64"/>
      <c r="F38" s="64"/>
      <c r="G38" s="64"/>
      <c r="H38" s="64"/>
      <c r="I38" s="64"/>
      <c r="J38" s="64"/>
      <c r="K38" s="217"/>
    </row>
    <row r="39" spans="1:11" ht="30.75" customHeight="1">
      <c r="A39" s="33" t="s">
        <v>147</v>
      </c>
      <c r="B39" s="9">
        <v>3400</v>
      </c>
      <c r="C39" s="12">
        <v>-290.2</v>
      </c>
      <c r="D39" s="12">
        <v>-305.2</v>
      </c>
      <c r="E39" s="12">
        <f>D39</f>
        <v>-305.2</v>
      </c>
      <c r="F39" s="12">
        <v>-399.9</v>
      </c>
      <c r="G39" s="12">
        <f>F39*25%</f>
        <v>-99.974999999999994</v>
      </c>
      <c r="H39" s="12">
        <f>F39*25%</f>
        <v>-99.974999999999994</v>
      </c>
      <c r="I39" s="12">
        <f>F39*20%</f>
        <v>-79.98</v>
      </c>
      <c r="J39" s="12">
        <v>-119.9</v>
      </c>
      <c r="K39" s="217"/>
    </row>
    <row r="40" spans="1:11" ht="37.5">
      <c r="A40" s="8" t="s">
        <v>80</v>
      </c>
      <c r="C40" s="12"/>
      <c r="D40" s="12"/>
      <c r="E40" s="12"/>
      <c r="F40" s="12"/>
      <c r="G40" s="12"/>
      <c r="H40" s="12"/>
      <c r="I40" s="12"/>
      <c r="J40" s="12"/>
      <c r="K40" s="217"/>
    </row>
    <row r="41" spans="1:11">
      <c r="A41" s="8" t="s">
        <v>79</v>
      </c>
      <c r="B41" s="9">
        <v>3410</v>
      </c>
      <c r="C41" s="12"/>
      <c r="D41" s="12"/>
      <c r="E41" s="12"/>
      <c r="F41" s="12"/>
      <c r="G41" s="12"/>
      <c r="H41" s="12"/>
      <c r="I41" s="12"/>
      <c r="J41" s="12"/>
      <c r="K41" s="217"/>
    </row>
    <row r="42" spans="1:11">
      <c r="A42" s="8" t="s">
        <v>84</v>
      </c>
      <c r="B42" s="160">
        <v>3420</v>
      </c>
      <c r="C42" s="12"/>
      <c r="D42" s="12"/>
      <c r="E42" s="12"/>
      <c r="F42" s="12"/>
      <c r="G42" s="12"/>
      <c r="H42" s="12"/>
      <c r="I42" s="12"/>
      <c r="J42" s="12"/>
      <c r="K42" s="217"/>
    </row>
    <row r="43" spans="1:11">
      <c r="A43" s="8" t="s">
        <v>114</v>
      </c>
      <c r="B43" s="9">
        <v>3430</v>
      </c>
      <c r="C43" s="12"/>
      <c r="D43" s="12"/>
      <c r="E43" s="12"/>
      <c r="F43" s="12"/>
      <c r="G43" s="12"/>
      <c r="H43" s="12"/>
      <c r="I43" s="12"/>
      <c r="J43" s="12"/>
      <c r="K43" s="217"/>
    </row>
    <row r="44" spans="1:11" ht="37.5">
      <c r="A44" s="8" t="s">
        <v>82</v>
      </c>
      <c r="B44" s="9"/>
      <c r="C44" s="12"/>
      <c r="D44" s="12"/>
      <c r="E44" s="12"/>
      <c r="F44" s="12"/>
      <c r="G44" s="12"/>
      <c r="H44" s="12"/>
      <c r="I44" s="12"/>
      <c r="J44" s="12"/>
      <c r="K44" s="217"/>
    </row>
    <row r="45" spans="1:11">
      <c r="A45" s="8" t="s">
        <v>79</v>
      </c>
      <c r="B45" s="160">
        <v>3440</v>
      </c>
      <c r="C45" s="12"/>
      <c r="D45" s="12"/>
      <c r="E45" s="12"/>
      <c r="F45" s="12"/>
      <c r="G45" s="12"/>
      <c r="H45" s="12"/>
      <c r="I45" s="12"/>
      <c r="J45" s="12"/>
      <c r="K45" s="217"/>
    </row>
    <row r="46" spans="1:11">
      <c r="A46" s="8" t="s">
        <v>84</v>
      </c>
      <c r="B46" s="160">
        <v>3450</v>
      </c>
      <c r="C46" s="12"/>
      <c r="D46" s="12"/>
      <c r="E46" s="12"/>
      <c r="F46" s="12"/>
      <c r="G46" s="12"/>
      <c r="H46" s="12"/>
      <c r="I46" s="12"/>
      <c r="J46" s="12"/>
      <c r="K46" s="217"/>
    </row>
    <row r="47" spans="1:11">
      <c r="A47" s="8" t="s">
        <v>114</v>
      </c>
      <c r="B47" s="160">
        <v>3460</v>
      </c>
      <c r="C47" s="12"/>
      <c r="D47" s="12"/>
      <c r="E47" s="12"/>
      <c r="F47" s="12"/>
      <c r="G47" s="12"/>
      <c r="H47" s="12"/>
      <c r="I47" s="12"/>
      <c r="J47" s="12"/>
      <c r="K47" s="217"/>
    </row>
    <row r="48" spans="1:11" ht="29.25" customHeight="1">
      <c r="A48" s="8" t="s">
        <v>109</v>
      </c>
      <c r="B48" s="160">
        <v>3470</v>
      </c>
      <c r="C48" s="12"/>
      <c r="D48" s="12"/>
      <c r="E48" s="12"/>
      <c r="F48" s="12"/>
      <c r="G48" s="12"/>
      <c r="H48" s="12"/>
      <c r="I48" s="12"/>
      <c r="J48" s="12"/>
      <c r="K48" s="217"/>
    </row>
    <row r="49" spans="1:11" ht="40.5" customHeight="1">
      <c r="A49" s="8" t="s">
        <v>110</v>
      </c>
      <c r="B49" s="160">
        <v>3480</v>
      </c>
      <c r="C49" s="12"/>
      <c r="D49" s="12"/>
      <c r="E49" s="12"/>
      <c r="F49" s="12"/>
      <c r="G49" s="12"/>
      <c r="H49" s="12"/>
      <c r="I49" s="12"/>
      <c r="J49" s="12"/>
      <c r="K49" s="217"/>
    </row>
    <row r="50" spans="1:11" ht="33.75" customHeight="1">
      <c r="A50" s="163" t="s">
        <v>236</v>
      </c>
      <c r="B50" s="9"/>
      <c r="C50" s="12"/>
      <c r="D50" s="12"/>
      <c r="E50" s="12"/>
      <c r="F50" s="12"/>
      <c r="G50" s="12"/>
      <c r="H50" s="12"/>
      <c r="I50" s="12"/>
      <c r="J50" s="12"/>
      <c r="K50" s="217"/>
    </row>
    <row r="51" spans="1:11" ht="56.25">
      <c r="A51" s="8" t="s">
        <v>246</v>
      </c>
      <c r="B51" s="9">
        <v>3490</v>
      </c>
      <c r="C51" s="12">
        <v>-14.7</v>
      </c>
      <c r="D51" s="12">
        <v>-11.2</v>
      </c>
      <c r="E51" s="12">
        <f>D51</f>
        <v>-11.2</v>
      </c>
      <c r="F51" s="12">
        <v>-11.3</v>
      </c>
      <c r="G51" s="12">
        <f>F51*25%</f>
        <v>-2.8250000000000002</v>
      </c>
      <c r="H51" s="12">
        <f>F51*25%</f>
        <v>-2.8250000000000002</v>
      </c>
      <c r="I51" s="12">
        <f>F51*20%</f>
        <v>-2.2600000000000002</v>
      </c>
      <c r="J51" s="12">
        <f>F51*30%</f>
        <v>-3.39</v>
      </c>
      <c r="K51" s="217"/>
    </row>
    <row r="52" spans="1:11" ht="38.25" customHeight="1">
      <c r="A52" s="8" t="s">
        <v>247</v>
      </c>
      <c r="B52" s="9">
        <v>3500</v>
      </c>
      <c r="C52" s="12"/>
      <c r="D52" s="12"/>
      <c r="E52" s="12"/>
      <c r="F52" s="12"/>
      <c r="G52" s="12"/>
      <c r="H52" s="12"/>
      <c r="I52" s="12"/>
      <c r="J52" s="12"/>
      <c r="K52" s="217"/>
    </row>
    <row r="53" spans="1:11" ht="37.5">
      <c r="A53" s="8" t="s">
        <v>83</v>
      </c>
      <c r="B53" s="9"/>
      <c r="C53" s="12"/>
      <c r="D53" s="12"/>
      <c r="E53" s="12"/>
      <c r="F53" s="12"/>
      <c r="G53" s="12"/>
      <c r="H53" s="12"/>
      <c r="I53" s="12"/>
      <c r="J53" s="12"/>
      <c r="K53" s="217"/>
    </row>
    <row r="54" spans="1:11">
      <c r="A54" s="8" t="s">
        <v>79</v>
      </c>
      <c r="B54" s="160">
        <v>3510</v>
      </c>
      <c r="C54" s="12"/>
      <c r="D54" s="12"/>
      <c r="E54" s="12"/>
      <c r="F54" s="12"/>
      <c r="G54" s="12"/>
      <c r="H54" s="12"/>
      <c r="I54" s="12"/>
      <c r="J54" s="12"/>
      <c r="K54" s="217"/>
    </row>
    <row r="55" spans="1:11">
      <c r="A55" s="8" t="s">
        <v>84</v>
      </c>
      <c r="B55" s="160">
        <v>3520</v>
      </c>
      <c r="C55" s="12"/>
      <c r="D55" s="12"/>
      <c r="E55" s="12"/>
      <c r="F55" s="12"/>
      <c r="G55" s="12"/>
      <c r="H55" s="12"/>
      <c r="I55" s="12"/>
      <c r="J55" s="12"/>
      <c r="K55" s="217"/>
    </row>
    <row r="56" spans="1:11">
      <c r="A56" s="8" t="s">
        <v>114</v>
      </c>
      <c r="B56" s="160">
        <v>3530</v>
      </c>
      <c r="C56" s="64"/>
      <c r="D56" s="64"/>
      <c r="E56" s="64"/>
      <c r="F56" s="64"/>
      <c r="G56" s="64"/>
      <c r="H56" s="64"/>
      <c r="I56" s="64"/>
      <c r="J56" s="64"/>
      <c r="K56" s="217"/>
    </row>
    <row r="57" spans="1:11" ht="37.5">
      <c r="A57" s="8" t="s">
        <v>81</v>
      </c>
      <c r="B57" s="9"/>
      <c r="C57" s="64"/>
      <c r="D57" s="64"/>
      <c r="E57" s="64"/>
      <c r="F57" s="64"/>
      <c r="G57" s="64"/>
      <c r="H57" s="64"/>
      <c r="I57" s="64"/>
      <c r="J57" s="64"/>
      <c r="K57" s="217"/>
    </row>
    <row r="58" spans="1:11">
      <c r="A58" s="8" t="s">
        <v>79</v>
      </c>
      <c r="B58" s="160">
        <v>3540</v>
      </c>
      <c r="C58" s="64"/>
      <c r="D58" s="64"/>
      <c r="E58" s="64"/>
      <c r="F58" s="64"/>
      <c r="G58" s="64"/>
      <c r="H58" s="64"/>
      <c r="I58" s="64"/>
      <c r="J58" s="64"/>
      <c r="K58" s="217"/>
    </row>
    <row r="59" spans="1:11">
      <c r="A59" s="8" t="s">
        <v>84</v>
      </c>
      <c r="B59" s="160">
        <v>3550</v>
      </c>
      <c r="C59" s="64"/>
      <c r="D59" s="64"/>
      <c r="E59" s="64"/>
      <c r="F59" s="64"/>
      <c r="G59" s="64"/>
      <c r="H59" s="64"/>
      <c r="I59" s="64"/>
      <c r="J59" s="64"/>
      <c r="K59" s="217"/>
    </row>
    <row r="60" spans="1:11">
      <c r="A60" s="8" t="s">
        <v>114</v>
      </c>
      <c r="B60" s="160">
        <v>3560</v>
      </c>
      <c r="C60" s="64"/>
      <c r="D60" s="64"/>
      <c r="E60" s="64"/>
      <c r="F60" s="64"/>
      <c r="G60" s="64"/>
      <c r="H60" s="64"/>
      <c r="I60" s="64"/>
      <c r="J60" s="64"/>
      <c r="K60" s="217"/>
    </row>
    <row r="61" spans="1:11">
      <c r="A61" s="8" t="s">
        <v>105</v>
      </c>
      <c r="B61" s="160">
        <v>3570</v>
      </c>
      <c r="C61" s="64"/>
      <c r="D61" s="64"/>
      <c r="E61" s="64"/>
      <c r="F61" s="64"/>
      <c r="G61" s="64"/>
      <c r="H61" s="64"/>
      <c r="I61" s="64"/>
      <c r="J61" s="64"/>
      <c r="K61" s="217"/>
    </row>
    <row r="62" spans="1:11" ht="37.5">
      <c r="A62" s="163" t="s">
        <v>142</v>
      </c>
      <c r="B62" s="160">
        <v>3580</v>
      </c>
      <c r="C62" s="12">
        <v>-304.89999999999998</v>
      </c>
      <c r="D62" s="12">
        <v>-316.39999999999998</v>
      </c>
      <c r="E62" s="12">
        <f>D62</f>
        <v>-316.39999999999998</v>
      </c>
      <c r="F62" s="12">
        <v>411.2</v>
      </c>
      <c r="G62" s="12">
        <f>F62*25%</f>
        <v>102.8</v>
      </c>
      <c r="H62" s="12">
        <f>F62*25%</f>
        <v>102.8</v>
      </c>
      <c r="I62" s="12">
        <f>F62*20%</f>
        <v>82.240000000000009</v>
      </c>
      <c r="J62" s="12">
        <f>F62*30%</f>
        <v>123.35999999999999</v>
      </c>
      <c r="K62" s="217"/>
    </row>
    <row r="63" spans="1:11" s="17" customFormat="1" ht="33" customHeight="1">
      <c r="A63" s="8" t="s">
        <v>33</v>
      </c>
      <c r="B63" s="160"/>
      <c r="C63" s="64"/>
      <c r="D63" s="64"/>
      <c r="E63" s="64"/>
      <c r="F63" s="64"/>
      <c r="G63" s="12"/>
      <c r="H63" s="12"/>
      <c r="I63" s="12"/>
      <c r="J63" s="12"/>
      <c r="K63" s="217"/>
    </row>
    <row r="64" spans="1:11" s="17" customFormat="1" ht="31.5" customHeight="1">
      <c r="A64" s="162" t="s">
        <v>34</v>
      </c>
      <c r="B64" s="160">
        <v>3600</v>
      </c>
      <c r="C64" s="12">
        <v>342.8</v>
      </c>
      <c r="D64" s="12">
        <v>621.5</v>
      </c>
      <c r="E64" s="12">
        <v>264.39999999999998</v>
      </c>
      <c r="F64" s="12">
        <v>632.9</v>
      </c>
      <c r="G64" s="12">
        <f t="shared" ref="G64:G66" si="7">F64*25%</f>
        <v>158.22499999999999</v>
      </c>
      <c r="H64" s="12">
        <f t="shared" ref="H64:H66" si="8">F64*25%</f>
        <v>158.22499999999999</v>
      </c>
      <c r="I64" s="12">
        <f t="shared" ref="I64:I67" si="9">F64*20%</f>
        <v>126.58</v>
      </c>
      <c r="J64" s="12">
        <v>189.9</v>
      </c>
      <c r="K64" s="217"/>
    </row>
    <row r="65" spans="1:11" s="17" customFormat="1" ht="37.5">
      <c r="A65" s="56" t="s">
        <v>151</v>
      </c>
      <c r="B65" s="160">
        <v>3610</v>
      </c>
      <c r="C65" s="12"/>
      <c r="D65" s="12"/>
      <c r="E65" s="12"/>
      <c r="F65" s="12"/>
      <c r="G65" s="12"/>
      <c r="H65" s="12"/>
      <c r="I65" s="12"/>
      <c r="J65" s="12"/>
      <c r="K65" s="217"/>
    </row>
    <row r="66" spans="1:11" s="17" customFormat="1" ht="38.25" customHeight="1">
      <c r="A66" s="162" t="s">
        <v>54</v>
      </c>
      <c r="B66" s="160">
        <v>3620</v>
      </c>
      <c r="C66" s="12">
        <v>264.39999999999998</v>
      </c>
      <c r="D66" s="12">
        <v>416</v>
      </c>
      <c r="E66" s="12">
        <v>632.9</v>
      </c>
      <c r="F66" s="12">
        <v>212.7</v>
      </c>
      <c r="G66" s="12">
        <f t="shared" si="7"/>
        <v>53.174999999999997</v>
      </c>
      <c r="H66" s="12">
        <f t="shared" si="8"/>
        <v>53.174999999999997</v>
      </c>
      <c r="I66" s="12">
        <f t="shared" si="9"/>
        <v>42.54</v>
      </c>
      <c r="J66" s="12">
        <v>63.8</v>
      </c>
      <c r="K66" s="217"/>
    </row>
    <row r="67" spans="1:11" s="17" customFormat="1" ht="34.5" customHeight="1">
      <c r="A67" s="162" t="s">
        <v>35</v>
      </c>
      <c r="B67" s="160">
        <v>3630</v>
      </c>
      <c r="C67" s="12">
        <v>-78.400000000000006</v>
      </c>
      <c r="D67" s="12">
        <v>-205.5</v>
      </c>
      <c r="E67" s="12">
        <v>368.5</v>
      </c>
      <c r="F67" s="12">
        <v>-420.2</v>
      </c>
      <c r="G67" s="12">
        <v>105.1</v>
      </c>
      <c r="H67" s="12">
        <v>105.1</v>
      </c>
      <c r="I67" s="12">
        <f t="shared" si="9"/>
        <v>-84.04</v>
      </c>
      <c r="J67" s="12">
        <v>126</v>
      </c>
      <c r="K67" s="217"/>
    </row>
    <row r="68" spans="1:11" s="17" customFormat="1">
      <c r="A68" s="2"/>
      <c r="B68" s="25"/>
      <c r="C68" s="27"/>
      <c r="D68" s="26"/>
      <c r="E68" s="26"/>
      <c r="F68" s="18"/>
      <c r="G68" s="26"/>
      <c r="H68" s="26"/>
      <c r="I68" s="26"/>
      <c r="J68" s="26"/>
      <c r="K68" s="217"/>
    </row>
    <row r="69" spans="1:11" s="17" customFormat="1">
      <c r="A69" s="2"/>
      <c r="B69" s="25"/>
      <c r="C69" s="27"/>
      <c r="D69" s="26"/>
      <c r="E69" s="26"/>
      <c r="F69" s="18"/>
      <c r="G69" s="26"/>
      <c r="H69" s="26"/>
      <c r="I69" s="26"/>
      <c r="J69" s="26"/>
      <c r="K69" s="217"/>
    </row>
    <row r="70" spans="1:11" s="17" customFormat="1">
      <c r="A70" s="2"/>
      <c r="B70" s="25"/>
      <c r="C70" s="27"/>
      <c r="D70" s="26"/>
      <c r="E70" s="26"/>
      <c r="F70" s="18"/>
      <c r="G70" s="26"/>
      <c r="H70" s="26"/>
      <c r="I70" s="26"/>
      <c r="J70" s="26"/>
      <c r="K70" s="217"/>
    </row>
    <row r="71" spans="1:11" s="3" customFormat="1" ht="37.5">
      <c r="A71" s="111" t="s">
        <v>305</v>
      </c>
      <c r="B71" s="1"/>
      <c r="C71" s="218" t="s">
        <v>96</v>
      </c>
      <c r="D71" s="219"/>
      <c r="E71" s="219"/>
      <c r="F71" s="219"/>
      <c r="G71" s="14"/>
      <c r="H71" s="213" t="s">
        <v>281</v>
      </c>
      <c r="I71" s="213"/>
      <c r="J71" s="213"/>
      <c r="K71" s="217"/>
    </row>
    <row r="72" spans="1:11">
      <c r="A72" s="52" t="s">
        <v>239</v>
      </c>
      <c r="B72" s="3"/>
      <c r="C72" s="177" t="s">
        <v>72</v>
      </c>
      <c r="D72" s="177"/>
      <c r="E72" s="177"/>
      <c r="F72" s="177"/>
      <c r="G72" s="21"/>
      <c r="H72" s="209" t="s">
        <v>94</v>
      </c>
      <c r="I72" s="209"/>
      <c r="J72" s="209"/>
      <c r="K72" s="217"/>
    </row>
    <row r="73" spans="1:11">
      <c r="C73" s="4"/>
    </row>
    <row r="74" spans="1:11">
      <c r="C74" s="4"/>
    </row>
    <row r="75" spans="1:11">
      <c r="C75" s="4"/>
    </row>
    <row r="76" spans="1:11">
      <c r="C76" s="4"/>
    </row>
    <row r="77" spans="1:11">
      <c r="C77" s="4"/>
    </row>
    <row r="78" spans="1:11">
      <c r="C78" s="4"/>
    </row>
    <row r="79" spans="1:11">
      <c r="C79" s="4"/>
    </row>
    <row r="80" spans="1:11">
      <c r="C80" s="4"/>
    </row>
    <row r="81" spans="3:3">
      <c r="C81" s="4"/>
    </row>
    <row r="82" spans="3:3">
      <c r="C82" s="4"/>
    </row>
    <row r="83" spans="3:3">
      <c r="C83" s="4"/>
    </row>
    <row r="84" spans="3:3">
      <c r="C84" s="4"/>
    </row>
    <row r="85" spans="3:3">
      <c r="C85" s="4"/>
    </row>
    <row r="86" spans="3:3">
      <c r="C86" s="4"/>
    </row>
    <row r="87" spans="3:3">
      <c r="C87" s="4"/>
    </row>
    <row r="88" spans="3:3">
      <c r="C88" s="4"/>
    </row>
    <row r="89" spans="3:3">
      <c r="C89" s="4"/>
    </row>
    <row r="90" spans="3:3">
      <c r="C90" s="4"/>
    </row>
    <row r="91" spans="3:3">
      <c r="C91" s="4"/>
    </row>
    <row r="92" spans="3:3">
      <c r="C92" s="4"/>
    </row>
    <row r="93" spans="3:3">
      <c r="C93" s="4"/>
    </row>
    <row r="94" spans="3:3">
      <c r="C94" s="4"/>
    </row>
    <row r="95" spans="3:3">
      <c r="C95" s="4"/>
    </row>
    <row r="96" spans="3:3">
      <c r="C96" s="4"/>
    </row>
    <row r="97" spans="3:3">
      <c r="C97" s="4"/>
    </row>
    <row r="98" spans="3:3">
      <c r="C98" s="4"/>
    </row>
    <row r="99" spans="3:3">
      <c r="C99" s="4"/>
    </row>
    <row r="100" spans="3:3">
      <c r="C100" s="4"/>
    </row>
    <row r="101" spans="3:3">
      <c r="C101" s="4"/>
    </row>
    <row r="102" spans="3:3">
      <c r="C102" s="4"/>
    </row>
    <row r="103" spans="3:3">
      <c r="C103" s="4"/>
    </row>
  </sheetData>
  <mergeCells count="17">
    <mergeCell ref="C4:C5"/>
    <mergeCell ref="D4:D5"/>
    <mergeCell ref="E4:E5"/>
    <mergeCell ref="F4:F5"/>
    <mergeCell ref="K1:K36"/>
    <mergeCell ref="A2:J2"/>
    <mergeCell ref="G4:J4"/>
    <mergeCell ref="A4:A5"/>
    <mergeCell ref="B4:B5"/>
    <mergeCell ref="K37:K72"/>
    <mergeCell ref="C72:F72"/>
    <mergeCell ref="H72:J72"/>
    <mergeCell ref="A20:J20"/>
    <mergeCell ref="A7:J7"/>
    <mergeCell ref="A37:J37"/>
    <mergeCell ref="C71:F71"/>
    <mergeCell ref="H71:J71"/>
  </mergeCells>
  <phoneticPr fontId="3" type="noConversion"/>
  <pageMargins left="0.59055118110236227" right="0" top="1.5748031496062993" bottom="0" header="0" footer="0"/>
  <pageSetup paperSize="9" scale="85" firstPageNumber="17" orientation="landscape" useFirstPageNumber="1" r:id="rId1"/>
  <headerFooter alignWithMargins="0">
    <oddHeader>&amp;C&amp;P+1&amp;RПродовження додатку</oddHeader>
  </headerFooter>
  <rowBreaks count="1" manualBreakCount="1">
    <brk id="3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Q158"/>
  <sheetViews>
    <sheetView view="pageBreakPreview" zoomScale="80" zoomScaleNormal="75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4" sqref="E14"/>
    </sheetView>
  </sheetViews>
  <sheetFormatPr defaultColWidth="10.28515625" defaultRowHeight="18.75"/>
  <cols>
    <col min="1" max="1" width="39.140625" style="3" customWidth="1"/>
    <col min="2" max="2" width="7.85546875" style="20" customWidth="1"/>
    <col min="3" max="3" width="14.7109375" style="20" customWidth="1"/>
    <col min="4" max="4" width="19.42578125" style="20" customWidth="1"/>
    <col min="5" max="5" width="16.140625" style="20" customWidth="1"/>
    <col min="6" max="6" width="17.42578125" style="3" customWidth="1"/>
    <col min="7" max="7" width="11.28515625" style="3" customWidth="1"/>
    <col min="8" max="8" width="13" style="3" customWidth="1"/>
    <col min="9" max="9" width="11.85546875" style="3" customWidth="1"/>
    <col min="10" max="10" width="12.140625" style="3" customWidth="1"/>
    <col min="11" max="11" width="3" style="3" customWidth="1"/>
    <col min="12" max="12" width="9.85546875" style="3" customWidth="1"/>
    <col min="13" max="16384" width="10.28515625" style="3"/>
  </cols>
  <sheetData>
    <row r="1" spans="1:17">
      <c r="I1" s="3" t="s">
        <v>278</v>
      </c>
      <c r="K1" s="222"/>
    </row>
    <row r="2" spans="1:17">
      <c r="A2" s="191" t="s">
        <v>185</v>
      </c>
      <c r="B2" s="191"/>
      <c r="C2" s="191"/>
      <c r="D2" s="191"/>
      <c r="E2" s="191"/>
      <c r="F2" s="191"/>
      <c r="G2" s="191"/>
      <c r="H2" s="191"/>
      <c r="I2" s="191"/>
      <c r="J2" s="191"/>
      <c r="K2" s="222"/>
    </row>
    <row r="3" spans="1:17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2"/>
    </row>
    <row r="4" spans="1:17">
      <c r="A4" s="185" t="s">
        <v>216</v>
      </c>
      <c r="B4" s="186" t="s">
        <v>15</v>
      </c>
      <c r="C4" s="186" t="s">
        <v>30</v>
      </c>
      <c r="D4" s="186" t="s">
        <v>36</v>
      </c>
      <c r="E4" s="216" t="s">
        <v>148</v>
      </c>
      <c r="F4" s="186" t="s">
        <v>19</v>
      </c>
      <c r="G4" s="186" t="s">
        <v>173</v>
      </c>
      <c r="H4" s="186"/>
      <c r="I4" s="186"/>
      <c r="J4" s="186"/>
      <c r="K4" s="222"/>
    </row>
    <row r="5" spans="1:17" ht="49.5" customHeight="1">
      <c r="A5" s="185"/>
      <c r="B5" s="186"/>
      <c r="C5" s="186"/>
      <c r="D5" s="186"/>
      <c r="E5" s="216"/>
      <c r="F5" s="186"/>
      <c r="G5" s="15" t="s">
        <v>174</v>
      </c>
      <c r="H5" s="15" t="s">
        <v>175</v>
      </c>
      <c r="I5" s="15" t="s">
        <v>176</v>
      </c>
      <c r="J5" s="15" t="s">
        <v>69</v>
      </c>
      <c r="K5" s="222"/>
    </row>
    <row r="6" spans="1:17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222"/>
    </row>
    <row r="7" spans="1:17" s="5" customFormat="1" ht="37.5">
      <c r="A7" s="8" t="s">
        <v>75</v>
      </c>
      <c r="B7" s="62">
        <v>4000</v>
      </c>
      <c r="C7" s="96"/>
      <c r="D7" s="96">
        <v>561.6</v>
      </c>
      <c r="E7" s="96">
        <v>70.5</v>
      </c>
      <c r="F7" s="96">
        <v>567.20000000000005</v>
      </c>
      <c r="G7" s="96">
        <f>F7*25%</f>
        <v>141.80000000000001</v>
      </c>
      <c r="H7" s="96">
        <f>F7*25%</f>
        <v>141.80000000000001</v>
      </c>
      <c r="I7" s="96">
        <f>F7*20%</f>
        <v>113.44000000000001</v>
      </c>
      <c r="J7" s="96">
        <f>F7*30%</f>
        <v>170.16</v>
      </c>
      <c r="K7" s="222"/>
    </row>
    <row r="8" spans="1:17">
      <c r="A8" s="8" t="s">
        <v>1</v>
      </c>
      <c r="B8" s="63" t="s">
        <v>195</v>
      </c>
      <c r="C8" s="96"/>
      <c r="D8" s="96"/>
      <c r="E8" s="96"/>
      <c r="F8" s="12"/>
      <c r="G8" s="12"/>
      <c r="H8" s="12"/>
      <c r="I8" s="12"/>
      <c r="J8" s="12"/>
      <c r="K8" s="222"/>
    </row>
    <row r="9" spans="1:17" ht="37.5">
      <c r="A9" s="8" t="s">
        <v>2</v>
      </c>
      <c r="B9" s="62">
        <v>4020</v>
      </c>
      <c r="C9" s="96"/>
      <c r="D9" s="96"/>
      <c r="E9" s="96">
        <v>56</v>
      </c>
      <c r="F9" s="12"/>
      <c r="G9" s="12"/>
      <c r="H9" s="12"/>
      <c r="I9" s="12"/>
      <c r="J9" s="12"/>
      <c r="K9" s="222"/>
      <c r="Q9" s="19"/>
    </row>
    <row r="10" spans="1:17" ht="56.25">
      <c r="A10" s="8" t="s">
        <v>29</v>
      </c>
      <c r="B10" s="63">
        <v>4030</v>
      </c>
      <c r="C10" s="96"/>
      <c r="D10" s="96"/>
      <c r="E10" s="96">
        <v>10.3</v>
      </c>
      <c r="F10" s="12"/>
      <c r="G10" s="12"/>
      <c r="H10" s="12"/>
      <c r="I10" s="12"/>
      <c r="J10" s="12"/>
      <c r="K10" s="222"/>
      <c r="P10" s="19"/>
    </row>
    <row r="11" spans="1:17" ht="37.5">
      <c r="A11" s="8" t="s">
        <v>3</v>
      </c>
      <c r="B11" s="62">
        <v>4040</v>
      </c>
      <c r="C11" s="96"/>
      <c r="D11" s="96"/>
      <c r="E11" s="96"/>
      <c r="F11" s="12"/>
      <c r="G11" s="12"/>
      <c r="H11" s="12"/>
      <c r="I11" s="12"/>
      <c r="J11" s="12"/>
      <c r="K11" s="222"/>
    </row>
    <row r="12" spans="1:17" ht="75">
      <c r="A12" s="8" t="s">
        <v>65</v>
      </c>
      <c r="B12" s="63">
        <v>4050</v>
      </c>
      <c r="C12" s="96"/>
      <c r="D12" s="96"/>
      <c r="E12" s="96">
        <v>4.2</v>
      </c>
      <c r="F12" s="12"/>
      <c r="G12" s="12"/>
      <c r="H12" s="12"/>
      <c r="I12" s="12"/>
      <c r="J12" s="12"/>
      <c r="K12" s="222"/>
    </row>
    <row r="13" spans="1:17">
      <c r="A13" s="8" t="s">
        <v>283</v>
      </c>
      <c r="B13" s="63"/>
      <c r="C13" s="96"/>
      <c r="D13" s="96">
        <v>561.6</v>
      </c>
      <c r="E13" s="96">
        <v>70.5</v>
      </c>
      <c r="F13" s="12">
        <v>567.20000000000005</v>
      </c>
      <c r="G13" s="96">
        <f>F13*25%</f>
        <v>141.80000000000001</v>
      </c>
      <c r="H13" s="96">
        <f>F13*25%</f>
        <v>141.80000000000001</v>
      </c>
      <c r="I13" s="96">
        <f>F13*20%</f>
        <v>113.44000000000001</v>
      </c>
      <c r="J13" s="96">
        <f>F13*30%</f>
        <v>170.16</v>
      </c>
      <c r="K13" s="222"/>
    </row>
    <row r="14" spans="1:17">
      <c r="B14" s="3"/>
      <c r="C14" s="3"/>
      <c r="D14" s="3"/>
      <c r="E14" s="3"/>
      <c r="F14" s="54"/>
      <c r="G14" s="54"/>
      <c r="H14" s="54"/>
      <c r="I14" s="54"/>
      <c r="J14" s="54"/>
      <c r="K14" s="222"/>
    </row>
    <row r="15" spans="1:17" s="2" customFormat="1">
      <c r="A15" s="4"/>
      <c r="C15" s="3"/>
      <c r="D15" s="3"/>
      <c r="E15" s="3"/>
      <c r="F15" s="3"/>
      <c r="G15" s="3"/>
      <c r="H15" s="3"/>
      <c r="I15" s="3"/>
      <c r="J15" s="3"/>
      <c r="K15" s="222"/>
    </row>
    <row r="16" spans="1:17" ht="37.5">
      <c r="A16" s="111" t="s">
        <v>304</v>
      </c>
      <c r="B16" s="1"/>
      <c r="C16" s="196" t="s">
        <v>96</v>
      </c>
      <c r="D16" s="224"/>
      <c r="E16" s="224"/>
      <c r="F16" s="224"/>
      <c r="G16" s="14"/>
      <c r="H16" s="213" t="s">
        <v>281</v>
      </c>
      <c r="I16" s="213"/>
      <c r="J16" s="213"/>
      <c r="K16" s="222"/>
    </row>
    <row r="17" spans="1:11" s="2" customFormat="1">
      <c r="A17" s="20" t="s">
        <v>71</v>
      </c>
      <c r="B17" s="3"/>
      <c r="C17" s="177" t="s">
        <v>72</v>
      </c>
      <c r="D17" s="177"/>
      <c r="E17" s="177"/>
      <c r="F17" s="177"/>
      <c r="G17" s="21"/>
      <c r="H17" s="209" t="s">
        <v>94</v>
      </c>
      <c r="I17" s="209"/>
      <c r="J17" s="209"/>
      <c r="K17" s="222"/>
    </row>
    <row r="18" spans="1:11">
      <c r="A18" s="38"/>
      <c r="K18" s="222"/>
    </row>
    <row r="19" spans="1:11">
      <c r="A19" s="38"/>
      <c r="K19" s="222"/>
    </row>
    <row r="20" spans="1:11">
      <c r="A20" s="38"/>
      <c r="K20" s="222"/>
    </row>
    <row r="21" spans="1:11">
      <c r="A21" s="38"/>
    </row>
    <row r="22" spans="1:11">
      <c r="A22" s="38"/>
    </row>
    <row r="23" spans="1:11">
      <c r="A23" s="38"/>
    </row>
    <row r="24" spans="1:11">
      <c r="A24" s="38"/>
    </row>
    <row r="25" spans="1:11">
      <c r="A25" s="38"/>
    </row>
    <row r="26" spans="1:11">
      <c r="A26" s="38"/>
    </row>
    <row r="27" spans="1:11">
      <c r="A27" s="38"/>
    </row>
    <row r="28" spans="1:11">
      <c r="A28" s="38"/>
    </row>
    <row r="29" spans="1:11">
      <c r="A29" s="38"/>
    </row>
    <row r="30" spans="1:11">
      <c r="A30" s="38"/>
    </row>
    <row r="31" spans="1:11">
      <c r="A31" s="38"/>
    </row>
    <row r="32" spans="1:11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  <row r="60" spans="1:1">
      <c r="A60" s="38"/>
    </row>
    <row r="61" spans="1:1">
      <c r="A61" s="38"/>
    </row>
    <row r="62" spans="1:1">
      <c r="A62" s="38"/>
    </row>
    <row r="63" spans="1:1">
      <c r="A63" s="38"/>
    </row>
    <row r="64" spans="1:1">
      <c r="A64" s="38"/>
    </row>
    <row r="65" spans="1:1">
      <c r="A65" s="38"/>
    </row>
    <row r="66" spans="1:1">
      <c r="A66" s="38"/>
    </row>
    <row r="67" spans="1:1">
      <c r="A67" s="38"/>
    </row>
    <row r="68" spans="1:1">
      <c r="A68" s="38"/>
    </row>
    <row r="69" spans="1:1">
      <c r="A69" s="38"/>
    </row>
    <row r="70" spans="1:1">
      <c r="A70" s="38"/>
    </row>
    <row r="71" spans="1:1">
      <c r="A71" s="38"/>
    </row>
    <row r="72" spans="1:1">
      <c r="A72" s="38"/>
    </row>
    <row r="73" spans="1:1">
      <c r="A73" s="38"/>
    </row>
    <row r="74" spans="1:1">
      <c r="A74" s="38"/>
    </row>
    <row r="75" spans="1:1">
      <c r="A75" s="38"/>
    </row>
    <row r="76" spans="1:1">
      <c r="A76" s="38"/>
    </row>
    <row r="77" spans="1:1">
      <c r="A77" s="38"/>
    </row>
    <row r="78" spans="1:1">
      <c r="A78" s="38"/>
    </row>
    <row r="79" spans="1:1">
      <c r="A79" s="38"/>
    </row>
    <row r="80" spans="1:1">
      <c r="A80" s="38"/>
    </row>
    <row r="81" spans="1:1">
      <c r="A81" s="38"/>
    </row>
    <row r="82" spans="1:1">
      <c r="A82" s="38"/>
    </row>
    <row r="83" spans="1:1">
      <c r="A83" s="38"/>
    </row>
    <row r="84" spans="1:1">
      <c r="A84" s="38"/>
    </row>
    <row r="85" spans="1:1">
      <c r="A85" s="38"/>
    </row>
    <row r="86" spans="1:1">
      <c r="A86" s="38"/>
    </row>
    <row r="87" spans="1:1">
      <c r="A87" s="38"/>
    </row>
    <row r="88" spans="1:1">
      <c r="A88" s="38"/>
    </row>
    <row r="89" spans="1:1">
      <c r="A89" s="38"/>
    </row>
    <row r="90" spans="1:1">
      <c r="A90" s="38"/>
    </row>
    <row r="91" spans="1:1">
      <c r="A91" s="38"/>
    </row>
    <row r="92" spans="1:1">
      <c r="A92" s="38"/>
    </row>
    <row r="93" spans="1:1">
      <c r="A93" s="38"/>
    </row>
    <row r="94" spans="1:1">
      <c r="A94" s="38"/>
    </row>
    <row r="95" spans="1:1">
      <c r="A95" s="38"/>
    </row>
    <row r="96" spans="1:1">
      <c r="A96" s="38"/>
    </row>
    <row r="97" spans="1:1">
      <c r="A97" s="38"/>
    </row>
    <row r="98" spans="1:1">
      <c r="A98" s="38"/>
    </row>
    <row r="99" spans="1:1">
      <c r="A99" s="38"/>
    </row>
    <row r="100" spans="1:1">
      <c r="A100" s="38"/>
    </row>
    <row r="101" spans="1:1">
      <c r="A101" s="38"/>
    </row>
    <row r="102" spans="1:1">
      <c r="A102" s="38"/>
    </row>
    <row r="103" spans="1:1">
      <c r="A103" s="38"/>
    </row>
    <row r="104" spans="1:1">
      <c r="A104" s="38"/>
    </row>
    <row r="105" spans="1:1">
      <c r="A105" s="38"/>
    </row>
    <row r="106" spans="1:1">
      <c r="A106" s="38"/>
    </row>
    <row r="107" spans="1:1">
      <c r="A107" s="38"/>
    </row>
    <row r="108" spans="1:1">
      <c r="A108" s="38"/>
    </row>
    <row r="109" spans="1:1">
      <c r="A109" s="38"/>
    </row>
    <row r="110" spans="1:1">
      <c r="A110" s="38"/>
    </row>
    <row r="111" spans="1:1">
      <c r="A111" s="38"/>
    </row>
    <row r="112" spans="1:1">
      <c r="A112" s="38"/>
    </row>
    <row r="113" spans="1:1">
      <c r="A113" s="38"/>
    </row>
    <row r="114" spans="1:1">
      <c r="A114" s="38"/>
    </row>
    <row r="115" spans="1:1">
      <c r="A115" s="38"/>
    </row>
    <row r="116" spans="1:1">
      <c r="A116" s="38"/>
    </row>
    <row r="117" spans="1:1">
      <c r="A117" s="38"/>
    </row>
    <row r="118" spans="1:1">
      <c r="A118" s="38"/>
    </row>
    <row r="119" spans="1:1">
      <c r="A119" s="38"/>
    </row>
    <row r="120" spans="1:1">
      <c r="A120" s="38"/>
    </row>
    <row r="121" spans="1:1">
      <c r="A121" s="38"/>
    </row>
    <row r="122" spans="1:1">
      <c r="A122" s="38"/>
    </row>
    <row r="123" spans="1:1">
      <c r="A123" s="38"/>
    </row>
    <row r="124" spans="1:1">
      <c r="A124" s="38"/>
    </row>
    <row r="125" spans="1:1">
      <c r="A125" s="38"/>
    </row>
    <row r="126" spans="1:1">
      <c r="A126" s="38"/>
    </row>
    <row r="127" spans="1:1">
      <c r="A127" s="38"/>
    </row>
    <row r="128" spans="1:1">
      <c r="A128" s="38"/>
    </row>
    <row r="129" spans="1:1">
      <c r="A129" s="38"/>
    </row>
    <row r="130" spans="1:1">
      <c r="A130" s="38"/>
    </row>
    <row r="131" spans="1:1">
      <c r="A131" s="38"/>
    </row>
    <row r="132" spans="1:1">
      <c r="A132" s="38"/>
    </row>
    <row r="133" spans="1:1">
      <c r="A133" s="38"/>
    </row>
    <row r="134" spans="1:1">
      <c r="A134" s="38"/>
    </row>
    <row r="135" spans="1:1">
      <c r="A135" s="38"/>
    </row>
    <row r="136" spans="1:1">
      <c r="A136" s="38"/>
    </row>
    <row r="137" spans="1:1">
      <c r="A137" s="38"/>
    </row>
    <row r="138" spans="1:1">
      <c r="A138" s="38"/>
    </row>
    <row r="139" spans="1:1">
      <c r="A139" s="38"/>
    </row>
    <row r="140" spans="1:1">
      <c r="A140" s="38"/>
    </row>
    <row r="141" spans="1:1">
      <c r="A141" s="38"/>
    </row>
    <row r="142" spans="1:1">
      <c r="A142" s="38"/>
    </row>
    <row r="143" spans="1:1">
      <c r="A143" s="38"/>
    </row>
    <row r="144" spans="1:1">
      <c r="A144" s="38"/>
    </row>
    <row r="145" spans="1:1">
      <c r="A145" s="38"/>
    </row>
    <row r="146" spans="1:1">
      <c r="A146" s="38"/>
    </row>
    <row r="147" spans="1:1">
      <c r="A147" s="38"/>
    </row>
    <row r="148" spans="1:1">
      <c r="A148" s="38"/>
    </row>
    <row r="149" spans="1:1">
      <c r="A149" s="38"/>
    </row>
    <row r="150" spans="1:1">
      <c r="A150" s="38"/>
    </row>
    <row r="151" spans="1:1">
      <c r="A151" s="38"/>
    </row>
    <row r="152" spans="1:1">
      <c r="A152" s="38"/>
    </row>
    <row r="153" spans="1:1">
      <c r="A153" s="38"/>
    </row>
    <row r="154" spans="1:1">
      <c r="A154" s="38"/>
    </row>
    <row r="155" spans="1:1">
      <c r="A155" s="38"/>
    </row>
    <row r="156" spans="1:1">
      <c r="A156" s="38"/>
    </row>
    <row r="157" spans="1:1">
      <c r="A157" s="38"/>
    </row>
    <row r="158" spans="1:1">
      <c r="A158" s="38"/>
    </row>
  </sheetData>
  <mergeCells count="14">
    <mergeCell ref="C17:F17"/>
    <mergeCell ref="H17:J17"/>
    <mergeCell ref="K1:K20"/>
    <mergeCell ref="A4:A5"/>
    <mergeCell ref="A2:J2"/>
    <mergeCell ref="B4:B5"/>
    <mergeCell ref="C4:C5"/>
    <mergeCell ref="D4:D5"/>
    <mergeCell ref="A3:J3"/>
    <mergeCell ref="F4:F5"/>
    <mergeCell ref="G4:J4"/>
    <mergeCell ref="E4:E5"/>
    <mergeCell ref="C16:F16"/>
    <mergeCell ref="H16:J16"/>
  </mergeCells>
  <phoneticPr fontId="0" type="noConversion"/>
  <pageMargins left="0.59055118110236227" right="0" top="1.5748031496062993" bottom="0" header="0" footer="0"/>
  <pageSetup paperSize="9" scale="83" firstPageNumber="21" orientation="landscape" useFirstPageNumber="1" r:id="rId1"/>
  <headerFooter alignWithMargins="0">
    <oddHeader>&amp;C&amp;P+1&amp;RПродовження додатку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J27"/>
  <sheetViews>
    <sheetView view="pageBreakPreview" zoomScale="75" zoomScaleNormal="75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9" sqref="F19"/>
    </sheetView>
  </sheetViews>
  <sheetFormatPr defaultColWidth="10.28515625" defaultRowHeight="15.75"/>
  <cols>
    <col min="1" max="1" width="54" style="76" customWidth="1"/>
    <col min="2" max="2" width="9.85546875" style="76" customWidth="1"/>
    <col min="3" max="3" width="12.7109375" style="76" customWidth="1"/>
    <col min="4" max="4" width="11.85546875" style="76" customWidth="1"/>
    <col min="5" max="5" width="22.140625" style="76" customWidth="1"/>
    <col min="6" max="6" width="14.42578125" style="76" customWidth="1"/>
    <col min="7" max="7" width="12.140625" style="76" customWidth="1"/>
    <col min="8" max="8" width="30" style="76" customWidth="1"/>
    <col min="9" max="9" width="9.5703125" style="76" customWidth="1"/>
    <col min="10" max="16384" width="10.28515625" style="76"/>
  </cols>
  <sheetData>
    <row r="1" spans="1:9" ht="15.75" customHeight="1">
      <c r="H1" s="77" t="s">
        <v>279</v>
      </c>
      <c r="I1" s="225"/>
    </row>
    <row r="2" spans="1:9">
      <c r="A2" s="226" t="s">
        <v>187</v>
      </c>
      <c r="B2" s="226"/>
      <c r="C2" s="226"/>
      <c r="D2" s="226"/>
      <c r="E2" s="226"/>
      <c r="F2" s="226"/>
      <c r="G2" s="226"/>
      <c r="H2" s="226"/>
      <c r="I2" s="225"/>
    </row>
    <row r="3" spans="1:9">
      <c r="I3" s="225"/>
    </row>
    <row r="4" spans="1:9" ht="15.75" customHeight="1">
      <c r="A4" s="227" t="s">
        <v>216</v>
      </c>
      <c r="B4" s="227" t="s">
        <v>0</v>
      </c>
      <c r="C4" s="227" t="s">
        <v>89</v>
      </c>
      <c r="D4" s="227" t="s">
        <v>30</v>
      </c>
      <c r="E4" s="227" t="s">
        <v>90</v>
      </c>
      <c r="F4" s="232" t="s">
        <v>148</v>
      </c>
      <c r="G4" s="227" t="s">
        <v>91</v>
      </c>
      <c r="H4" s="227" t="s">
        <v>92</v>
      </c>
      <c r="I4" s="225"/>
    </row>
    <row r="5" spans="1:9">
      <c r="A5" s="228"/>
      <c r="B5" s="228"/>
      <c r="C5" s="228"/>
      <c r="D5" s="228"/>
      <c r="E5" s="228"/>
      <c r="F5" s="228"/>
      <c r="G5" s="228"/>
      <c r="H5" s="228"/>
      <c r="I5" s="225"/>
    </row>
    <row r="6" spans="1:9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225"/>
    </row>
    <row r="7" spans="1:9">
      <c r="A7" s="79" t="s">
        <v>170</v>
      </c>
      <c r="B7" s="80"/>
      <c r="C7" s="78"/>
      <c r="D7" s="78"/>
      <c r="E7" s="78"/>
      <c r="F7" s="78"/>
      <c r="G7" s="78"/>
      <c r="H7" s="78"/>
      <c r="I7" s="225"/>
    </row>
    <row r="8" spans="1:9" ht="63">
      <c r="A8" s="81" t="s">
        <v>266</v>
      </c>
      <c r="B8" s="82">
        <v>5000</v>
      </c>
      <c r="C8" s="83" t="s">
        <v>258</v>
      </c>
      <c r="D8" s="84">
        <v>10.4</v>
      </c>
      <c r="E8" s="84">
        <v>11.1</v>
      </c>
      <c r="F8" s="84">
        <v>13.2</v>
      </c>
      <c r="G8" s="84">
        <v>15.5</v>
      </c>
      <c r="H8" s="85"/>
      <c r="I8" s="225"/>
    </row>
    <row r="9" spans="1:9" ht="47.25">
      <c r="A9" s="81" t="s">
        <v>267</v>
      </c>
      <c r="B9" s="82">
        <v>5010</v>
      </c>
      <c r="C9" s="83" t="s">
        <v>258</v>
      </c>
      <c r="D9" s="84">
        <v>1.1000000000000001</v>
      </c>
      <c r="E9" s="84">
        <v>1.3</v>
      </c>
      <c r="F9" s="84">
        <v>1.5</v>
      </c>
      <c r="G9" s="84">
        <v>1.5</v>
      </c>
      <c r="H9" s="85"/>
      <c r="I9" s="225"/>
    </row>
    <row r="10" spans="1:9" ht="47.25">
      <c r="A10" s="86" t="s">
        <v>248</v>
      </c>
      <c r="B10" s="82">
        <v>5020</v>
      </c>
      <c r="C10" s="83" t="s">
        <v>258</v>
      </c>
      <c r="D10" s="84">
        <v>0.1</v>
      </c>
      <c r="E10" s="116">
        <v>0.08</v>
      </c>
      <c r="F10" s="84">
        <v>0.1</v>
      </c>
      <c r="G10" s="84">
        <v>0.1</v>
      </c>
      <c r="H10" s="85" t="s">
        <v>259</v>
      </c>
      <c r="I10" s="225"/>
    </row>
    <row r="11" spans="1:9" ht="47.25">
      <c r="A11" s="86" t="s">
        <v>249</v>
      </c>
      <c r="B11" s="82">
        <v>5030</v>
      </c>
      <c r="C11" s="83" t="s">
        <v>258</v>
      </c>
      <c r="D11" s="84">
        <v>0.2</v>
      </c>
      <c r="E11" s="116">
        <v>0.1</v>
      </c>
      <c r="F11" s="84">
        <v>0.2</v>
      </c>
      <c r="G11" s="84">
        <v>0.3</v>
      </c>
      <c r="H11" s="85"/>
      <c r="I11" s="225"/>
    </row>
    <row r="12" spans="1:9" ht="63">
      <c r="A12" s="86" t="s">
        <v>250</v>
      </c>
      <c r="B12" s="82">
        <v>5040</v>
      </c>
      <c r="C12" s="83" t="s">
        <v>93</v>
      </c>
      <c r="D12" s="116">
        <v>0.01</v>
      </c>
      <c r="E12" s="116">
        <v>0.01</v>
      </c>
      <c r="F12" s="116">
        <v>0.01</v>
      </c>
      <c r="G12" s="116">
        <v>0.01</v>
      </c>
      <c r="H12" s="85" t="s">
        <v>260</v>
      </c>
      <c r="I12" s="225"/>
    </row>
    <row r="13" spans="1:9">
      <c r="A13" s="79" t="s">
        <v>172</v>
      </c>
      <c r="B13" s="82"/>
      <c r="C13" s="87"/>
      <c r="D13" s="84"/>
      <c r="E13" s="84"/>
      <c r="F13" s="84"/>
      <c r="G13" s="84"/>
      <c r="H13" s="85"/>
      <c r="I13" s="225"/>
    </row>
    <row r="14" spans="1:9" ht="47.25">
      <c r="A14" s="88" t="s">
        <v>251</v>
      </c>
      <c r="B14" s="82">
        <v>5100</v>
      </c>
      <c r="C14" s="83"/>
      <c r="D14" s="84">
        <v>2.2999999999999998</v>
      </c>
      <c r="E14" s="84">
        <v>2.9</v>
      </c>
      <c r="F14" s="84">
        <v>5.8</v>
      </c>
      <c r="G14" s="84">
        <v>5.8</v>
      </c>
      <c r="H14" s="85"/>
      <c r="I14" s="225"/>
    </row>
    <row r="15" spans="1:9" ht="78" customHeight="1">
      <c r="A15" s="88" t="s">
        <v>252</v>
      </c>
      <c r="B15" s="82">
        <v>5110</v>
      </c>
      <c r="C15" s="83" t="s">
        <v>157</v>
      </c>
      <c r="D15" s="84">
        <v>2.2000000000000002</v>
      </c>
      <c r="E15" s="84">
        <v>2.6</v>
      </c>
      <c r="F15" s="84">
        <v>1.1000000000000001</v>
      </c>
      <c r="G15" s="84">
        <v>1.1000000000000001</v>
      </c>
      <c r="H15" s="85" t="s">
        <v>261</v>
      </c>
      <c r="I15" s="225"/>
    </row>
    <row r="16" spans="1:9" ht="110.25">
      <c r="A16" s="88" t="s">
        <v>253</v>
      </c>
      <c r="B16" s="82">
        <v>5120</v>
      </c>
      <c r="C16" s="83" t="s">
        <v>157</v>
      </c>
      <c r="D16" s="84">
        <v>2.9</v>
      </c>
      <c r="E16" s="84">
        <v>3.3</v>
      </c>
      <c r="F16" s="84">
        <v>1.3</v>
      </c>
      <c r="G16" s="84">
        <v>1</v>
      </c>
      <c r="H16" s="85" t="s">
        <v>263</v>
      </c>
      <c r="I16" s="225"/>
    </row>
    <row r="17" spans="1:10">
      <c r="A17" s="79" t="s">
        <v>171</v>
      </c>
      <c r="B17" s="82"/>
      <c r="C17" s="83"/>
      <c r="D17" s="84"/>
      <c r="E17" s="84"/>
      <c r="F17" s="84"/>
      <c r="G17" s="84"/>
      <c r="H17" s="85"/>
      <c r="I17" s="225"/>
    </row>
    <row r="18" spans="1:10" ht="47.25">
      <c r="A18" s="88" t="s">
        <v>254</v>
      </c>
      <c r="B18" s="82">
        <v>5200</v>
      </c>
      <c r="C18" s="83"/>
      <c r="D18" s="84"/>
      <c r="E18" s="84">
        <v>2.2000000000000002</v>
      </c>
      <c r="F18" s="84">
        <v>3.2</v>
      </c>
      <c r="G18" s="84">
        <v>14.3</v>
      </c>
      <c r="H18" s="85"/>
      <c r="I18" s="225"/>
    </row>
    <row r="19" spans="1:10" ht="63">
      <c r="A19" s="88" t="s">
        <v>255</v>
      </c>
      <c r="B19" s="82">
        <v>5210</v>
      </c>
      <c r="C19" s="83"/>
      <c r="D19" s="117"/>
      <c r="E19" s="117">
        <v>0.01</v>
      </c>
      <c r="F19" s="117">
        <v>4.0000000000000001E-3</v>
      </c>
      <c r="G19" s="116">
        <v>0.03</v>
      </c>
      <c r="H19" s="85"/>
      <c r="I19" s="225"/>
    </row>
    <row r="20" spans="1:10" ht="47.25">
      <c r="A20" s="88" t="s">
        <v>268</v>
      </c>
      <c r="B20" s="82">
        <v>5220</v>
      </c>
      <c r="C20" s="83" t="s">
        <v>258</v>
      </c>
      <c r="D20" s="84">
        <v>0.7</v>
      </c>
      <c r="E20" s="116">
        <v>7.0000000000000007E-2</v>
      </c>
      <c r="F20" s="143">
        <v>0.5</v>
      </c>
      <c r="G20" s="143">
        <v>0.5</v>
      </c>
      <c r="H20" s="85" t="s">
        <v>262</v>
      </c>
      <c r="I20" s="225"/>
    </row>
    <row r="21" spans="1:10">
      <c r="A21" s="80" t="s">
        <v>237</v>
      </c>
      <c r="B21" s="82"/>
      <c r="C21" s="83"/>
      <c r="D21" s="84"/>
      <c r="E21" s="84"/>
      <c r="F21" s="84"/>
      <c r="G21" s="84"/>
      <c r="H21" s="85"/>
      <c r="I21" s="225"/>
    </row>
    <row r="22" spans="1:10" ht="78.75">
      <c r="A22" s="86" t="s">
        <v>269</v>
      </c>
      <c r="B22" s="82">
        <v>5300</v>
      </c>
      <c r="C22" s="83"/>
      <c r="D22" s="84"/>
      <c r="E22" s="84"/>
      <c r="F22" s="84"/>
      <c r="G22" s="84"/>
      <c r="H22" s="85"/>
      <c r="I22" s="225"/>
    </row>
    <row r="23" spans="1:10">
      <c r="I23" s="225"/>
    </row>
    <row r="24" spans="1:10">
      <c r="I24" s="225"/>
    </row>
    <row r="25" spans="1:10">
      <c r="I25" s="225"/>
    </row>
    <row r="26" spans="1:10" s="91" customFormat="1" ht="37.5" customHeight="1">
      <c r="A26" s="111" t="s">
        <v>304</v>
      </c>
      <c r="B26" s="89"/>
      <c r="C26" s="90"/>
      <c r="D26" s="229" t="s">
        <v>96</v>
      </c>
      <c r="E26" s="230"/>
      <c r="F26" s="230"/>
      <c r="G26" s="230"/>
      <c r="H26" s="118" t="s">
        <v>281</v>
      </c>
      <c r="I26" s="225"/>
    </row>
    <row r="27" spans="1:10" s="94" customFormat="1">
      <c r="A27" s="92" t="s">
        <v>214</v>
      </c>
      <c r="B27" s="93"/>
      <c r="C27" s="91"/>
      <c r="D27" s="231" t="s">
        <v>72</v>
      </c>
      <c r="E27" s="231"/>
      <c r="F27" s="231"/>
      <c r="G27" s="231"/>
      <c r="H27" s="94" t="s">
        <v>215</v>
      </c>
      <c r="I27" s="225"/>
      <c r="J27" s="95"/>
    </row>
  </sheetData>
  <mergeCells count="12">
    <mergeCell ref="I1:I27"/>
    <mergeCell ref="A2:H2"/>
    <mergeCell ref="H4:H5"/>
    <mergeCell ref="D26:G26"/>
    <mergeCell ref="D27:G27"/>
    <mergeCell ref="A4:A5"/>
    <mergeCell ref="B4:B5"/>
    <mergeCell ref="C4:C5"/>
    <mergeCell ref="D4:D5"/>
    <mergeCell ref="E4:E5"/>
    <mergeCell ref="F4:F5"/>
    <mergeCell ref="G4:G5"/>
  </mergeCells>
  <phoneticPr fontId="3" type="noConversion"/>
  <pageMargins left="0.59055118110236227" right="0" top="1.5748031496062993" bottom="0" header="0" footer="0"/>
  <pageSetup paperSize="9" scale="74" firstPageNumber="22" orientation="landscape" useFirstPageNumber="1" r:id="rId1"/>
  <headerFooter alignWithMargins="0">
    <oddHeader>&amp;C&amp;"Times New Roman,обычный"&amp;14
&amp;P+1&amp;R
Продовження додатку</oddHeader>
  </headerFooter>
  <rowBreaks count="1" manualBreakCount="1">
    <brk id="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1. фінплан - зведені показники</vt:lpstr>
      <vt:lpstr>1.1. Фін результат_табл. 1</vt:lpstr>
      <vt:lpstr>2._табл 2</vt:lpstr>
      <vt:lpstr>3. Рух грошових коштів</vt:lpstr>
      <vt:lpstr>4. Кап. інвестиції</vt:lpstr>
      <vt:lpstr> 5. Коефіцієнти</vt:lpstr>
      <vt:lpstr>' 5. Коефіцієнти'!Заголовки_для_печати</vt:lpstr>
      <vt:lpstr>'1. фінплан - зведені показники'!Заголовки_для_печати</vt:lpstr>
      <vt:lpstr>'1.1. Фін результат_табл. 1'!Заголовки_для_печати</vt:lpstr>
      <vt:lpstr>'2._табл 2'!Заголовки_для_печати</vt:lpstr>
      <vt:lpstr>'3. Рух грошових коштів'!Заголовки_для_печати</vt:lpstr>
      <vt:lpstr>' 5. Коефіцієнти'!Область_печати</vt:lpstr>
      <vt:lpstr>'1. фінплан - зведені показники'!Область_печати</vt:lpstr>
      <vt:lpstr>'1.1. Фін результат_табл. 1'!Область_печати</vt:lpstr>
      <vt:lpstr>'2._табл 2'!Область_печати</vt:lpstr>
      <vt:lpstr>'3. Рух грошових коштів'!Область_печати</vt:lpstr>
      <vt:lpstr>'4. Кап. інвестиції'!Область_печати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2019-11-07T06:28:53Z</cp:lastPrinted>
  <dcterms:created xsi:type="dcterms:W3CDTF">2003-03-13T16:00:22Z</dcterms:created>
  <dcterms:modified xsi:type="dcterms:W3CDTF">2020-02-03T09:30:32Z</dcterms:modified>
</cp:coreProperties>
</file>