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2-stor1\vktt\piekhova_l\disk d\Мои документы\Рішення виконкому\2020\Ліміти\"/>
    </mc:Choice>
  </mc:AlternateContent>
  <bookViews>
    <workbookView xWindow="120" yWindow="120" windowWidth="9720" windowHeight="7320" activeTab="4"/>
  </bookViews>
  <sheets>
    <sheet name="2271 (2020)" sheetId="15" r:id="rId1"/>
    <sheet name="2272 (2020)" sheetId="16" r:id="rId2"/>
    <sheet name="2273 (2020)" sheetId="17" r:id="rId3"/>
    <sheet name="2274 (2020)" sheetId="18" r:id="rId4"/>
    <sheet name="2275 (2020)" sheetId="19" r:id="rId5"/>
  </sheets>
  <calcPr calcId="162913"/>
</workbook>
</file>

<file path=xl/calcChain.xml><?xml version="1.0" encoding="utf-8"?>
<calcChain xmlns="http://schemas.openxmlformats.org/spreadsheetml/2006/main">
  <c r="C42" i="17" l="1"/>
  <c r="D42" i="17"/>
  <c r="E42" i="17"/>
  <c r="F42" i="17"/>
  <c r="G42" i="17"/>
  <c r="H42" i="17"/>
  <c r="I42" i="17"/>
  <c r="J42" i="17"/>
  <c r="K42" i="17"/>
  <c r="L42" i="17"/>
  <c r="M42" i="17"/>
  <c r="N42" i="17"/>
  <c r="B42" i="17"/>
  <c r="C52" i="17" l="1"/>
  <c r="D52" i="17"/>
  <c r="E52" i="17"/>
  <c r="F52" i="17"/>
  <c r="G52" i="17"/>
  <c r="H52" i="17"/>
  <c r="I52" i="17"/>
  <c r="J52" i="17"/>
  <c r="K52" i="17"/>
  <c r="L52" i="17"/>
  <c r="M52" i="17"/>
  <c r="N52" i="17"/>
  <c r="B52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47" i="17"/>
  <c r="B46" i="17"/>
  <c r="B45" i="17"/>
  <c r="B44" i="17"/>
  <c r="B43" i="17"/>
  <c r="J16" i="17" l="1"/>
  <c r="I16" i="17"/>
  <c r="H16" i="17"/>
  <c r="B27" i="16"/>
  <c r="B15" i="18"/>
  <c r="B14" i="18"/>
  <c r="D10" i="18"/>
  <c r="E10" i="18"/>
  <c r="E13" i="18" s="1"/>
  <c r="F10" i="18"/>
  <c r="G10" i="18"/>
  <c r="H10" i="18"/>
  <c r="I10" i="18"/>
  <c r="J10" i="18"/>
  <c r="K10" i="18"/>
  <c r="L10" i="18"/>
  <c r="M10" i="18"/>
  <c r="N10" i="18"/>
  <c r="C10" i="18"/>
  <c r="C13" i="18" s="1"/>
  <c r="B12" i="18"/>
  <c r="B11" i="18"/>
  <c r="B40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C27" i="17"/>
  <c r="C37" i="17" s="1"/>
  <c r="D27" i="17"/>
  <c r="D37" i="17" s="1"/>
  <c r="E27" i="17"/>
  <c r="E37" i="17" s="1"/>
  <c r="F27" i="17"/>
  <c r="F37" i="17" s="1"/>
  <c r="G27" i="17"/>
  <c r="G37" i="17" s="1"/>
  <c r="H27" i="17"/>
  <c r="H37" i="17" s="1"/>
  <c r="I27" i="17"/>
  <c r="I37" i="17" s="1"/>
  <c r="J27" i="17"/>
  <c r="J37" i="17" s="1"/>
  <c r="K27" i="17"/>
  <c r="K37" i="17" s="1"/>
  <c r="L27" i="17"/>
  <c r="L37" i="17" s="1"/>
  <c r="M27" i="17"/>
  <c r="M37" i="17" s="1"/>
  <c r="N27" i="17"/>
  <c r="N37" i="17" s="1"/>
  <c r="B29" i="17"/>
  <c r="B39" i="17" s="1"/>
  <c r="B51" i="17" s="1"/>
  <c r="B28" i="17"/>
  <c r="N16" i="17"/>
  <c r="M16" i="17"/>
  <c r="L16" i="17"/>
  <c r="K16" i="17"/>
  <c r="G16" i="17"/>
  <c r="F16" i="17"/>
  <c r="E16" i="17"/>
  <c r="D16" i="17"/>
  <c r="B15" i="16"/>
  <c r="C16" i="15"/>
  <c r="C16" i="17"/>
  <c r="B15" i="17"/>
  <c r="C16" i="16"/>
  <c r="D16" i="16"/>
  <c r="E16" i="16"/>
  <c r="F16" i="16"/>
  <c r="G16" i="16"/>
  <c r="H16" i="16"/>
  <c r="I16" i="16"/>
  <c r="J16" i="16"/>
  <c r="K16" i="16"/>
  <c r="L16" i="16"/>
  <c r="M16" i="16"/>
  <c r="N16" i="16"/>
  <c r="D17" i="15"/>
  <c r="E17" i="15"/>
  <c r="F17" i="15"/>
  <c r="G17" i="15"/>
  <c r="M17" i="15"/>
  <c r="N17" i="15"/>
  <c r="O17" i="15"/>
  <c r="B18" i="17"/>
  <c r="B19" i="17"/>
  <c r="B20" i="17"/>
  <c r="B21" i="17"/>
  <c r="B22" i="17"/>
  <c r="B23" i="17"/>
  <c r="B24" i="17"/>
  <c r="B25" i="17"/>
  <c r="B26" i="17"/>
  <c r="B30" i="17"/>
  <c r="B31" i="17"/>
  <c r="B32" i="17"/>
  <c r="B33" i="17"/>
  <c r="B34" i="17"/>
  <c r="B35" i="17"/>
  <c r="B36" i="17"/>
  <c r="C33" i="16"/>
  <c r="D33" i="16"/>
  <c r="E33" i="16"/>
  <c r="F33" i="16"/>
  <c r="G33" i="16"/>
  <c r="H33" i="16"/>
  <c r="H36" i="16" s="1"/>
  <c r="I33" i="16"/>
  <c r="J33" i="16"/>
  <c r="J36" i="16" s="1"/>
  <c r="K33" i="16"/>
  <c r="L33" i="16"/>
  <c r="L36" i="16" s="1"/>
  <c r="M33" i="16"/>
  <c r="N33" i="16"/>
  <c r="N36" i="16" s="1"/>
  <c r="B28" i="16"/>
  <c r="B26" i="16"/>
  <c r="D34" i="15"/>
  <c r="E34" i="15"/>
  <c r="F34" i="15"/>
  <c r="G34" i="15"/>
  <c r="M34" i="15"/>
  <c r="N34" i="15"/>
  <c r="O34" i="15"/>
  <c r="C30" i="15"/>
  <c r="C31" i="15"/>
  <c r="C29" i="15"/>
  <c r="C28" i="15"/>
  <c r="C25" i="15"/>
  <c r="C26" i="15"/>
  <c r="D24" i="15"/>
  <c r="E24" i="15"/>
  <c r="F24" i="15"/>
  <c r="G24" i="15"/>
  <c r="M24" i="15"/>
  <c r="N24" i="15"/>
  <c r="O24" i="15"/>
  <c r="C20" i="15"/>
  <c r="D12" i="15"/>
  <c r="E12" i="15"/>
  <c r="F12" i="15"/>
  <c r="G12" i="15"/>
  <c r="M12" i="15"/>
  <c r="N12" i="15"/>
  <c r="O12" i="15"/>
  <c r="C13" i="15"/>
  <c r="D13" i="18"/>
  <c r="F13" i="18"/>
  <c r="G13" i="18"/>
  <c r="H13" i="18"/>
  <c r="I13" i="18"/>
  <c r="J13" i="18"/>
  <c r="K13" i="18"/>
  <c r="L13" i="18"/>
  <c r="M13" i="18"/>
  <c r="N13" i="18"/>
  <c r="C12" i="19"/>
  <c r="C11" i="19"/>
  <c r="B41" i="17"/>
  <c r="B17" i="17"/>
  <c r="B14" i="17"/>
  <c r="B13" i="17"/>
  <c r="B12" i="17"/>
  <c r="B11" i="17"/>
  <c r="B10" i="17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C36" i="15"/>
  <c r="C35" i="15"/>
  <c r="C33" i="15"/>
  <c r="C32" i="15"/>
  <c r="C27" i="15"/>
  <c r="C23" i="15"/>
  <c r="C22" i="15"/>
  <c r="C21" i="15"/>
  <c r="C19" i="15"/>
  <c r="C18" i="15"/>
  <c r="C15" i="15"/>
  <c r="C14" i="15"/>
  <c r="C11" i="15"/>
  <c r="C10" i="15"/>
  <c r="N49" i="17" l="1"/>
  <c r="N50" i="17" s="1"/>
  <c r="N48" i="17"/>
  <c r="M49" i="17"/>
  <c r="M50" i="17" s="1"/>
  <c r="M48" i="17"/>
  <c r="L49" i="17"/>
  <c r="L50" i="17" s="1"/>
  <c r="L48" i="17"/>
  <c r="K49" i="17"/>
  <c r="K50" i="17" s="1"/>
  <c r="K48" i="17"/>
  <c r="J49" i="17"/>
  <c r="J50" i="17" s="1"/>
  <c r="J48" i="17"/>
  <c r="I49" i="17"/>
  <c r="I50" i="17" s="1"/>
  <c r="I48" i="17"/>
  <c r="H49" i="17"/>
  <c r="H50" i="17" s="1"/>
  <c r="H48" i="17"/>
  <c r="G49" i="17"/>
  <c r="G50" i="17" s="1"/>
  <c r="G48" i="17"/>
  <c r="F49" i="17"/>
  <c r="F50" i="17" s="1"/>
  <c r="F48" i="17"/>
  <c r="E49" i="17"/>
  <c r="E50" i="17" s="1"/>
  <c r="E48" i="17"/>
  <c r="D49" i="17"/>
  <c r="D50" i="17" s="1"/>
  <c r="D48" i="17"/>
  <c r="C49" i="17"/>
  <c r="C50" i="17" s="1"/>
  <c r="C48" i="17"/>
  <c r="M36" i="16"/>
  <c r="E36" i="16"/>
  <c r="K36" i="16"/>
  <c r="D36" i="16"/>
  <c r="F36" i="16"/>
  <c r="E37" i="15"/>
  <c r="N37" i="15"/>
  <c r="B10" i="18"/>
  <c r="B13" i="18" s="1"/>
  <c r="I36" i="16"/>
  <c r="G36" i="16"/>
  <c r="B16" i="16"/>
  <c r="G37" i="15"/>
  <c r="C24" i="15"/>
  <c r="M37" i="15"/>
  <c r="F37" i="15"/>
  <c r="O37" i="15"/>
  <c r="D37" i="15"/>
  <c r="B33" i="16"/>
  <c r="B27" i="17"/>
  <c r="B37" i="17" s="1"/>
  <c r="B49" i="17" s="1"/>
  <c r="B50" i="17" s="1"/>
  <c r="N38" i="17"/>
  <c r="M38" i="17"/>
  <c r="L38" i="17"/>
  <c r="K38" i="17"/>
  <c r="J38" i="17"/>
  <c r="I38" i="17"/>
  <c r="H38" i="17"/>
  <c r="G38" i="17"/>
  <c r="F38" i="17"/>
  <c r="E38" i="17"/>
  <c r="D38" i="17"/>
  <c r="C38" i="17"/>
  <c r="B16" i="17"/>
  <c r="C17" i="15"/>
  <c r="C36" i="16"/>
  <c r="C34" i="15"/>
  <c r="C12" i="15"/>
  <c r="B38" i="17" l="1"/>
  <c r="B48" i="17"/>
  <c r="B36" i="16"/>
  <c r="C37" i="15"/>
</calcChain>
</file>

<file path=xl/sharedStrings.xml><?xml version="1.0" encoding="utf-8"?>
<sst xmlns="http://schemas.openxmlformats.org/spreadsheetml/2006/main" count="251" uniqueCount="106">
  <si>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</si>
  <si>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</si>
  <si>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</si>
  <si>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</si>
  <si>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</si>
  <si>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</si>
  <si>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</si>
  <si>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</si>
  <si>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</si>
  <si>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</si>
  <si>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</si>
  <si>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</si>
  <si>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</si>
  <si>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</si>
  <si>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</si>
  <si>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</si>
  <si>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</si>
  <si>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</si>
  <si>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</si>
  <si>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</si>
  <si>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</si>
  <si>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</si>
  <si>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</si>
  <si>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</si>
  <si>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</si>
  <si>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</si>
  <si>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</si>
  <si>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</si>
  <si>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</si>
  <si>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</si>
  <si>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</si>
  <si>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</si>
  <si>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</si>
  <si>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</si>
  <si>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</si>
  <si>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</si>
  <si>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</si>
  <si>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</si>
  <si>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</si>
  <si>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</si>
  <si>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</si>
  <si>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</si>
  <si>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</si>
  <si>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</si>
  <si>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</si>
  <si>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</si>
  <si>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</si>
  <si>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</si>
  <si>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</si>
  <si>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</si>
  <si>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</si>
  <si>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</si>
  <si>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</si>
  <si>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</si>
  <si>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</si>
  <si>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</si>
  <si>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</si>
  <si>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</si>
  <si>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</si>
  <si>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</si>
  <si>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</si>
  <si>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</si>
  <si>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</si>
  <si>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</si>
  <si>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</si>
  <si>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</si>
  <si>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</si>
  <si>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</si>
  <si>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</si>
  <si>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</si>
  <si>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</si>
  <si>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</si>
  <si>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</si>
  <si>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</si>
  <si>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</si>
  <si>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</si>
  <si>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</si>
  <si>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</si>
  <si>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 xml:space="preserve">Примітка: *  водовідведення  відсутнє   </t>
  </si>
  <si>
    <t>Управління освіти</t>
  </si>
  <si>
    <t>Філія №11, в т.ч.</t>
  </si>
  <si>
    <t>орендарі</t>
  </si>
  <si>
    <t>без орендарів</t>
  </si>
  <si>
    <t>Разом, в т.ч.</t>
  </si>
  <si>
    <t>Всього, в т.ч.</t>
  </si>
  <si>
    <t xml:space="preserve">Органи мі-сцевого самовря-дування  </t>
  </si>
  <si>
    <t xml:space="preserve">Органи мі-сцевого самовряду-вання  </t>
  </si>
  <si>
    <t>відділу культури  Сумської міської ради на 2020 рік</t>
  </si>
  <si>
    <t xml:space="preserve">Всього на 2020 рік </t>
  </si>
  <si>
    <t>Філія №5*</t>
  </si>
  <si>
    <t>Будинок культури, с.Піщане (загальний фонд)</t>
  </si>
  <si>
    <t>Будинок культури, с.Піщане (спеціальний фонд)</t>
  </si>
  <si>
    <t>Клуб "Супутник" с.В.-Піщане (загальний фонд)</t>
  </si>
  <si>
    <t>Клуб "Супутник" с.В.-Піщане (спеціальний фонд)</t>
  </si>
  <si>
    <t>спеціальний фонд</t>
  </si>
  <si>
    <t>загальний фонд, в т.ч.</t>
  </si>
  <si>
    <t xml:space="preserve"> відділу культури  Сумської міської ради на 2020 рік</t>
  </si>
  <si>
    <t>Начальник відділу культури                                                                  Н.О. Цибульська</t>
  </si>
  <si>
    <t>Начальник відділу культури                                                                             Н.О. Цибульська</t>
  </si>
  <si>
    <t>Начальник  відділу культури                                                                                          Н.О. Цибульська</t>
  </si>
  <si>
    <t xml:space="preserve"> </t>
  </si>
  <si>
    <t>Начальник відділу культури                                                    Н.О. Цибульська</t>
  </si>
  <si>
    <t>від 30.12.2020     № 619</t>
  </si>
  <si>
    <t>від   30.12.2020    № 619</t>
  </si>
  <si>
    <t>від    30.12.2020  № 619</t>
  </si>
  <si>
    <t>від 30.12.2020    № 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</si>
</sst>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J4" sqref="J4"/>
    </sheetView>
  </sheetViews>
  <sheetFormatPr defaultRowHeight="12.75" x14ac:dyDescent="0.2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5" ht="16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5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6.5" customHeight="1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102</v>
      </c>
      <c r="K4" s="3"/>
      <c r="L4" s="3"/>
      <c r="M4" s="3"/>
      <c r="N4" s="4"/>
      <c r="O4" s="4"/>
    </row>
    <row r="5" spans="1:15" ht="12.75" customHeight="1" x14ac:dyDescent="0.25">
      <c r="A5" s="4"/>
      <c r="B5" s="5"/>
      <c r="C5" s="6"/>
      <c r="D5" s="6"/>
      <c r="E5" s="6"/>
      <c r="F5" s="53" t="s">
        <v>66</v>
      </c>
      <c r="G5" s="6"/>
      <c r="H5" s="6"/>
      <c r="I5" s="6"/>
      <c r="J5" s="6"/>
      <c r="K5" s="6"/>
      <c r="L5" s="4"/>
      <c r="M5" s="4"/>
      <c r="N5" s="4"/>
      <c r="O5" s="4"/>
    </row>
    <row r="6" spans="1:15" ht="15.75" x14ac:dyDescent="0.25">
      <c r="A6" s="7"/>
      <c r="B6" s="6"/>
      <c r="C6" s="6" t="s">
        <v>65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5" ht="15.75" x14ac:dyDescent="0.25">
      <c r="A7" s="7"/>
      <c r="B7" s="6"/>
      <c r="C7" s="6" t="s">
        <v>87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3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5" ht="47.25" customHeight="1" x14ac:dyDescent="0.2">
      <c r="A9" s="37" t="s">
        <v>4</v>
      </c>
      <c r="B9" s="37" t="s">
        <v>5</v>
      </c>
      <c r="C9" s="37" t="s">
        <v>88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5" ht="15.75" x14ac:dyDescent="0.25">
      <c r="A10" s="8" t="s">
        <v>18</v>
      </c>
      <c r="B10" s="8" t="s">
        <v>19</v>
      </c>
      <c r="C10" s="23">
        <f t="shared" ref="C10:C33" si="0">D10+E10+F10+G10+H10+I10+J10+K10+L10+M10+N10+O10</f>
        <v>77</v>
      </c>
      <c r="D10" s="23">
        <v>23</v>
      </c>
      <c r="E10" s="23">
        <v>16</v>
      </c>
      <c r="F10" s="23">
        <v>11</v>
      </c>
      <c r="G10" s="23">
        <v>2</v>
      </c>
      <c r="H10" s="23"/>
      <c r="I10" s="23"/>
      <c r="J10" s="23"/>
      <c r="K10" s="23"/>
      <c r="L10" s="23"/>
      <c r="M10" s="23">
        <v>3</v>
      </c>
      <c r="N10" s="23">
        <v>10</v>
      </c>
      <c r="O10" s="23">
        <v>12</v>
      </c>
    </row>
    <row r="11" spans="1:15" ht="15.75" x14ac:dyDescent="0.25">
      <c r="A11" s="8" t="s">
        <v>22</v>
      </c>
      <c r="B11" s="8" t="s">
        <v>19</v>
      </c>
      <c r="C11" s="23">
        <f t="shared" si="0"/>
        <v>66</v>
      </c>
      <c r="D11" s="23">
        <v>19</v>
      </c>
      <c r="E11" s="23">
        <v>13</v>
      </c>
      <c r="F11" s="23">
        <v>11</v>
      </c>
      <c r="G11" s="23">
        <v>2</v>
      </c>
      <c r="H11" s="23"/>
      <c r="I11" s="23"/>
      <c r="J11" s="23"/>
      <c r="K11" s="23"/>
      <c r="L11" s="23"/>
      <c r="M11" s="23">
        <v>2</v>
      </c>
      <c r="N11" s="23">
        <v>8</v>
      </c>
      <c r="O11" s="23">
        <v>11</v>
      </c>
    </row>
    <row r="12" spans="1:15" ht="15.75" x14ac:dyDescent="0.25">
      <c r="A12" s="10" t="s">
        <v>39</v>
      </c>
      <c r="B12" s="10" t="s">
        <v>19</v>
      </c>
      <c r="C12" s="24">
        <f>C10+C11</f>
        <v>143</v>
      </c>
      <c r="D12" s="24">
        <f t="shared" ref="D12:O12" si="1">D10+D11</f>
        <v>42</v>
      </c>
      <c r="E12" s="24">
        <f t="shared" si="1"/>
        <v>29</v>
      </c>
      <c r="F12" s="24">
        <f t="shared" si="1"/>
        <v>22</v>
      </c>
      <c r="G12" s="24">
        <f t="shared" si="1"/>
        <v>4</v>
      </c>
      <c r="H12" s="24"/>
      <c r="I12" s="24"/>
      <c r="J12" s="24"/>
      <c r="K12" s="24"/>
      <c r="L12" s="24"/>
      <c r="M12" s="24">
        <f t="shared" si="1"/>
        <v>5</v>
      </c>
      <c r="N12" s="24">
        <f t="shared" si="1"/>
        <v>18</v>
      </c>
      <c r="O12" s="24">
        <f t="shared" si="1"/>
        <v>23</v>
      </c>
    </row>
    <row r="13" spans="1:15" ht="28.5" customHeight="1" x14ac:dyDescent="0.25">
      <c r="A13" s="8" t="s">
        <v>21</v>
      </c>
      <c r="B13" s="9" t="s">
        <v>20</v>
      </c>
      <c r="C13" s="23">
        <f t="shared" si="0"/>
        <v>71.5</v>
      </c>
      <c r="D13" s="23">
        <v>16</v>
      </c>
      <c r="E13" s="23">
        <v>13</v>
      </c>
      <c r="F13" s="23">
        <v>7</v>
      </c>
      <c r="G13" s="23">
        <v>4</v>
      </c>
      <c r="H13" s="23"/>
      <c r="I13" s="23"/>
      <c r="J13" s="23"/>
      <c r="K13" s="23"/>
      <c r="L13" s="23"/>
      <c r="M13" s="23">
        <v>5.5</v>
      </c>
      <c r="N13" s="23">
        <v>11</v>
      </c>
      <c r="O13" s="23">
        <v>15</v>
      </c>
    </row>
    <row r="14" spans="1:15" ht="28.5" customHeight="1" x14ac:dyDescent="0.25">
      <c r="A14" s="8" t="s">
        <v>23</v>
      </c>
      <c r="B14" s="9" t="s">
        <v>20</v>
      </c>
      <c r="C14" s="23">
        <f t="shared" si="0"/>
        <v>99</v>
      </c>
      <c r="D14" s="23">
        <v>21</v>
      </c>
      <c r="E14" s="23">
        <v>17</v>
      </c>
      <c r="F14" s="23">
        <v>15</v>
      </c>
      <c r="G14" s="23">
        <v>7</v>
      </c>
      <c r="H14" s="23"/>
      <c r="I14" s="23"/>
      <c r="J14" s="23"/>
      <c r="K14" s="23"/>
      <c r="L14" s="23"/>
      <c r="M14" s="23">
        <v>5</v>
      </c>
      <c r="N14" s="23">
        <v>16</v>
      </c>
      <c r="O14" s="23">
        <v>18</v>
      </c>
    </row>
    <row r="15" spans="1:15" ht="29.25" customHeight="1" x14ac:dyDescent="0.25">
      <c r="A15" s="8" t="s">
        <v>24</v>
      </c>
      <c r="B15" s="9" t="s">
        <v>20</v>
      </c>
      <c r="C15" s="23">
        <f t="shared" si="0"/>
        <v>98</v>
      </c>
      <c r="D15" s="23">
        <v>20</v>
      </c>
      <c r="E15" s="23">
        <v>18</v>
      </c>
      <c r="F15" s="23">
        <v>15</v>
      </c>
      <c r="G15" s="23">
        <v>6</v>
      </c>
      <c r="H15" s="23"/>
      <c r="I15" s="23"/>
      <c r="J15" s="23"/>
      <c r="K15" s="23"/>
      <c r="L15" s="23"/>
      <c r="M15" s="23">
        <v>5</v>
      </c>
      <c r="N15" s="23">
        <v>13</v>
      </c>
      <c r="O15" s="23">
        <v>21</v>
      </c>
    </row>
    <row r="16" spans="1:15" ht="29.25" customHeight="1" x14ac:dyDescent="0.25">
      <c r="A16" s="8" t="s">
        <v>24</v>
      </c>
      <c r="B16" s="9" t="s">
        <v>79</v>
      </c>
      <c r="C16" s="23">
        <f t="shared" si="0"/>
        <v>0.6070000000000001</v>
      </c>
      <c r="D16" s="23">
        <v>0.13600000000000001</v>
      </c>
      <c r="E16" s="23">
        <v>8.3000000000000004E-2</v>
      </c>
      <c r="F16" s="23">
        <v>0.10100000000000001</v>
      </c>
      <c r="G16" s="23">
        <v>2.8000000000000001E-2</v>
      </c>
      <c r="H16" s="23"/>
      <c r="I16" s="23"/>
      <c r="J16" s="23"/>
      <c r="K16" s="23"/>
      <c r="L16" s="23"/>
      <c r="M16" s="23">
        <v>5.6000000000000001E-2</v>
      </c>
      <c r="N16" s="23">
        <v>0.1</v>
      </c>
      <c r="O16" s="23">
        <v>0.10299999999999999</v>
      </c>
    </row>
    <row r="17" spans="1:15" ht="48" customHeight="1" x14ac:dyDescent="0.2">
      <c r="A17" s="41" t="s">
        <v>39</v>
      </c>
      <c r="B17" s="16" t="s">
        <v>20</v>
      </c>
      <c r="C17" s="42">
        <f>C13+C14+C15+C16</f>
        <v>269.10700000000003</v>
      </c>
      <c r="D17" s="42">
        <f t="shared" ref="D17:O17" si="2">D13+D14+D15+D16</f>
        <v>57.136000000000003</v>
      </c>
      <c r="E17" s="42">
        <f t="shared" si="2"/>
        <v>48.082999999999998</v>
      </c>
      <c r="F17" s="42">
        <f t="shared" si="2"/>
        <v>37.100999999999999</v>
      </c>
      <c r="G17" s="42">
        <f t="shared" si="2"/>
        <v>17.027999999999999</v>
      </c>
      <c r="H17" s="42"/>
      <c r="I17" s="42"/>
      <c r="J17" s="42"/>
      <c r="K17" s="42"/>
      <c r="L17" s="42"/>
      <c r="M17" s="42">
        <f t="shared" si="2"/>
        <v>15.555999999999999</v>
      </c>
      <c r="N17" s="42">
        <f t="shared" si="2"/>
        <v>40.1</v>
      </c>
      <c r="O17" s="42">
        <f t="shared" si="2"/>
        <v>54.103000000000002</v>
      </c>
    </row>
    <row r="18" spans="1:15" ht="15.75" x14ac:dyDescent="0.25">
      <c r="A18" s="8" t="s">
        <v>25</v>
      </c>
      <c r="B18" s="8" t="s">
        <v>19</v>
      </c>
      <c r="C18" s="23">
        <f t="shared" si="0"/>
        <v>65</v>
      </c>
      <c r="D18" s="23">
        <v>14</v>
      </c>
      <c r="E18" s="23">
        <v>12</v>
      </c>
      <c r="F18" s="23">
        <v>11</v>
      </c>
      <c r="G18" s="23">
        <v>2</v>
      </c>
      <c r="H18" s="23"/>
      <c r="I18" s="23"/>
      <c r="J18" s="23"/>
      <c r="K18" s="23"/>
      <c r="L18" s="23"/>
      <c r="M18" s="23">
        <v>3</v>
      </c>
      <c r="N18" s="23">
        <v>9</v>
      </c>
      <c r="O18" s="23">
        <v>14</v>
      </c>
    </row>
    <row r="19" spans="1:15" ht="15.75" x14ac:dyDescent="0.25">
      <c r="A19" s="8" t="s">
        <v>26</v>
      </c>
      <c r="B19" s="8" t="s">
        <v>19</v>
      </c>
      <c r="C19" s="23">
        <f t="shared" si="0"/>
        <v>27.5</v>
      </c>
      <c r="D19" s="23">
        <v>5</v>
      </c>
      <c r="E19" s="23">
        <v>3</v>
      </c>
      <c r="F19" s="23">
        <v>3</v>
      </c>
      <c r="G19" s="23">
        <v>1</v>
      </c>
      <c r="H19" s="23"/>
      <c r="I19" s="23"/>
      <c r="J19" s="23"/>
      <c r="K19" s="23"/>
      <c r="L19" s="23"/>
      <c r="M19" s="23">
        <v>1</v>
      </c>
      <c r="N19" s="23">
        <v>6</v>
      </c>
      <c r="O19" s="23">
        <v>8.5</v>
      </c>
    </row>
    <row r="20" spans="1:15" ht="15.75" x14ac:dyDescent="0.25">
      <c r="A20" s="8" t="s">
        <v>63</v>
      </c>
      <c r="B20" s="8" t="s">
        <v>64</v>
      </c>
      <c r="C20" s="23">
        <f t="shared" ref="C20" si="3">D20+E20+F20+G20+H20+I20+J20+K20+L20+M20+N20+O20</f>
        <v>3.6</v>
      </c>
      <c r="D20" s="23">
        <v>1</v>
      </c>
      <c r="E20" s="23">
        <v>1</v>
      </c>
      <c r="F20" s="23">
        <v>0.5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0.3</v>
      </c>
      <c r="O20" s="23">
        <v>0.5</v>
      </c>
    </row>
    <row r="21" spans="1:15" ht="15.75" x14ac:dyDescent="0.25">
      <c r="A21" s="8" t="s">
        <v>27</v>
      </c>
      <c r="B21" s="8" t="s">
        <v>19</v>
      </c>
      <c r="C21" s="23">
        <f t="shared" si="0"/>
        <v>36.9</v>
      </c>
      <c r="D21" s="23">
        <v>11</v>
      </c>
      <c r="E21" s="23">
        <v>11</v>
      </c>
      <c r="F21" s="23">
        <v>1.5</v>
      </c>
      <c r="G21" s="23">
        <v>1</v>
      </c>
      <c r="H21" s="23"/>
      <c r="I21" s="23"/>
      <c r="J21" s="23"/>
      <c r="K21" s="23"/>
      <c r="L21" s="23"/>
      <c r="M21" s="23">
        <v>0.9</v>
      </c>
      <c r="N21" s="23">
        <v>4.5</v>
      </c>
      <c r="O21" s="23">
        <v>7</v>
      </c>
    </row>
    <row r="22" spans="1:15" ht="15.75" x14ac:dyDescent="0.25">
      <c r="A22" s="8" t="s">
        <v>28</v>
      </c>
      <c r="B22" s="8" t="s">
        <v>19</v>
      </c>
      <c r="C22" s="23">
        <f t="shared" si="0"/>
        <v>71</v>
      </c>
      <c r="D22" s="23">
        <v>16</v>
      </c>
      <c r="E22" s="23">
        <v>16</v>
      </c>
      <c r="F22" s="23">
        <v>12</v>
      </c>
      <c r="G22" s="23">
        <v>2</v>
      </c>
      <c r="H22" s="23"/>
      <c r="I22" s="23"/>
      <c r="J22" s="23"/>
      <c r="K22" s="23"/>
      <c r="L22" s="23"/>
      <c r="M22" s="23">
        <v>2</v>
      </c>
      <c r="N22" s="23">
        <v>10</v>
      </c>
      <c r="O22" s="23">
        <v>13</v>
      </c>
    </row>
    <row r="23" spans="1:15" ht="15.75" x14ac:dyDescent="0.25">
      <c r="A23" s="8" t="s">
        <v>29</v>
      </c>
      <c r="B23" s="8" t="s">
        <v>19</v>
      </c>
      <c r="C23" s="23">
        <f t="shared" si="0"/>
        <v>19</v>
      </c>
      <c r="D23" s="23">
        <v>4</v>
      </c>
      <c r="E23" s="23">
        <v>3</v>
      </c>
      <c r="F23" s="23">
        <v>2</v>
      </c>
      <c r="G23" s="23">
        <v>0.8</v>
      </c>
      <c r="H23" s="23"/>
      <c r="I23" s="23"/>
      <c r="J23" s="23"/>
      <c r="K23" s="23"/>
      <c r="L23" s="23"/>
      <c r="M23" s="23">
        <v>1</v>
      </c>
      <c r="N23" s="23">
        <v>3</v>
      </c>
      <c r="O23" s="23">
        <v>5.2</v>
      </c>
    </row>
    <row r="24" spans="1:15" ht="15.75" x14ac:dyDescent="0.25">
      <c r="A24" s="10" t="s">
        <v>39</v>
      </c>
      <c r="B24" s="10"/>
      <c r="C24" s="24">
        <f>C18+C19+C20+C21+C22+C23</f>
        <v>223</v>
      </c>
      <c r="D24" s="24">
        <f t="shared" ref="D24:O24" si="4">D18+D19+D20+D21+D22+D23</f>
        <v>51</v>
      </c>
      <c r="E24" s="24">
        <f t="shared" si="4"/>
        <v>46</v>
      </c>
      <c r="F24" s="24">
        <f t="shared" si="4"/>
        <v>30</v>
      </c>
      <c r="G24" s="24">
        <f t="shared" si="4"/>
        <v>7</v>
      </c>
      <c r="H24" s="24"/>
      <c r="I24" s="24"/>
      <c r="J24" s="24"/>
      <c r="K24" s="24"/>
      <c r="L24" s="24"/>
      <c r="M24" s="24">
        <f t="shared" si="4"/>
        <v>8</v>
      </c>
      <c r="N24" s="24">
        <f t="shared" si="4"/>
        <v>32.799999999999997</v>
      </c>
      <c r="O24" s="24">
        <f t="shared" si="4"/>
        <v>48.2</v>
      </c>
    </row>
    <row r="25" spans="1:15" ht="28.5" customHeight="1" x14ac:dyDescent="0.2">
      <c r="A25" s="21" t="s">
        <v>35</v>
      </c>
      <c r="B25" s="22" t="s">
        <v>20</v>
      </c>
      <c r="C25" s="25">
        <f t="shared" ref="C25" si="5">D25+E25+F25+G25+H25+I25+J25+K25+L25+M25+N25+O25</f>
        <v>79</v>
      </c>
      <c r="D25" s="25">
        <v>19</v>
      </c>
      <c r="E25" s="25">
        <v>14</v>
      </c>
      <c r="F25" s="25">
        <v>14</v>
      </c>
      <c r="G25" s="25">
        <v>5</v>
      </c>
      <c r="H25" s="25"/>
      <c r="I25" s="25"/>
      <c r="J25" s="25"/>
      <c r="K25" s="25"/>
      <c r="L25" s="25"/>
      <c r="M25" s="25">
        <v>4</v>
      </c>
      <c r="N25" s="25">
        <v>7</v>
      </c>
      <c r="O25" s="25">
        <v>16</v>
      </c>
    </row>
    <row r="26" spans="1:15" ht="28.5" customHeight="1" x14ac:dyDescent="0.2">
      <c r="A26" s="21" t="s">
        <v>32</v>
      </c>
      <c r="B26" s="22" t="s">
        <v>20</v>
      </c>
      <c r="C26" s="25">
        <f t="shared" ref="C26" si="6">D26+E26+F26+G26+H26+I26+J26+K26+L26+M26+N26+O26</f>
        <v>47</v>
      </c>
      <c r="D26" s="25">
        <v>11</v>
      </c>
      <c r="E26" s="25">
        <v>8</v>
      </c>
      <c r="F26" s="25">
        <v>7</v>
      </c>
      <c r="G26" s="25">
        <v>4</v>
      </c>
      <c r="H26" s="25"/>
      <c r="I26" s="25"/>
      <c r="J26" s="25"/>
      <c r="K26" s="25"/>
      <c r="L26" s="25"/>
      <c r="M26" s="25">
        <v>2</v>
      </c>
      <c r="N26" s="25">
        <v>6</v>
      </c>
      <c r="O26" s="25">
        <v>9</v>
      </c>
    </row>
    <row r="27" spans="1:15" ht="27" customHeight="1" x14ac:dyDescent="0.2">
      <c r="A27" s="21" t="s">
        <v>31</v>
      </c>
      <c r="B27" s="22" t="s">
        <v>20</v>
      </c>
      <c r="C27" s="25">
        <f t="shared" si="0"/>
        <v>73.5</v>
      </c>
      <c r="D27" s="25">
        <v>16</v>
      </c>
      <c r="E27" s="25">
        <v>14</v>
      </c>
      <c r="F27" s="25">
        <v>13</v>
      </c>
      <c r="G27" s="25">
        <v>1.5</v>
      </c>
      <c r="H27" s="25"/>
      <c r="I27" s="25"/>
      <c r="J27" s="25"/>
      <c r="K27" s="25"/>
      <c r="L27" s="25"/>
      <c r="M27" s="25">
        <v>3</v>
      </c>
      <c r="N27" s="25">
        <v>12</v>
      </c>
      <c r="O27" s="25">
        <v>14</v>
      </c>
    </row>
    <row r="28" spans="1:15" ht="29.25" customHeight="1" x14ac:dyDescent="0.2">
      <c r="A28" s="21" t="s">
        <v>36</v>
      </c>
      <c r="B28" s="22" t="s">
        <v>20</v>
      </c>
      <c r="C28" s="25">
        <f t="shared" ref="C28:C30" si="7">D28+E28+F28+G28+H28+I28+J28+K28+L28+M28+N28+O28</f>
        <v>48</v>
      </c>
      <c r="D28" s="25">
        <v>12</v>
      </c>
      <c r="E28" s="25">
        <v>10</v>
      </c>
      <c r="F28" s="25">
        <v>8</v>
      </c>
      <c r="G28" s="25">
        <v>4</v>
      </c>
      <c r="H28" s="25"/>
      <c r="I28" s="25"/>
      <c r="J28" s="25"/>
      <c r="K28" s="25"/>
      <c r="L28" s="25"/>
      <c r="M28" s="25">
        <v>3</v>
      </c>
      <c r="N28" s="25">
        <v>5</v>
      </c>
      <c r="O28" s="25">
        <v>6</v>
      </c>
    </row>
    <row r="29" spans="1:15" ht="30" customHeight="1" x14ac:dyDescent="0.2">
      <c r="A29" s="21" t="s">
        <v>37</v>
      </c>
      <c r="B29" s="22" t="s">
        <v>20</v>
      </c>
      <c r="C29" s="25">
        <f t="shared" si="7"/>
        <v>25</v>
      </c>
      <c r="D29" s="25">
        <v>5</v>
      </c>
      <c r="E29" s="25">
        <v>5</v>
      </c>
      <c r="F29" s="25">
        <v>3</v>
      </c>
      <c r="G29" s="25">
        <v>2</v>
      </c>
      <c r="H29" s="25"/>
      <c r="I29" s="25"/>
      <c r="J29" s="25"/>
      <c r="K29" s="25"/>
      <c r="L29" s="25"/>
      <c r="M29" s="25">
        <v>1</v>
      </c>
      <c r="N29" s="25">
        <v>4</v>
      </c>
      <c r="O29" s="25">
        <v>5</v>
      </c>
    </row>
    <row r="30" spans="1:15" ht="30" customHeight="1" x14ac:dyDescent="0.2">
      <c r="A30" s="21" t="s">
        <v>38</v>
      </c>
      <c r="B30" s="22" t="s">
        <v>20</v>
      </c>
      <c r="C30" s="25">
        <f t="shared" si="7"/>
        <v>21</v>
      </c>
      <c r="D30" s="25">
        <v>4.5</v>
      </c>
      <c r="E30" s="25">
        <v>4.5</v>
      </c>
      <c r="F30" s="25">
        <v>3</v>
      </c>
      <c r="G30" s="25">
        <v>1.5</v>
      </c>
      <c r="H30" s="25"/>
      <c r="I30" s="25"/>
      <c r="J30" s="25"/>
      <c r="K30" s="25"/>
      <c r="L30" s="25"/>
      <c r="M30" s="25">
        <v>1.5</v>
      </c>
      <c r="N30" s="25">
        <v>2</v>
      </c>
      <c r="O30" s="25">
        <v>4</v>
      </c>
    </row>
    <row r="31" spans="1:15" ht="31.5" x14ac:dyDescent="0.2">
      <c r="A31" s="21" t="s">
        <v>33</v>
      </c>
      <c r="B31" s="22" t="s">
        <v>20</v>
      </c>
      <c r="C31" s="25">
        <f t="shared" si="0"/>
        <v>18.100000000000001</v>
      </c>
      <c r="D31" s="25">
        <v>4</v>
      </c>
      <c r="E31" s="25">
        <v>3</v>
      </c>
      <c r="F31" s="25">
        <v>3</v>
      </c>
      <c r="G31" s="25">
        <v>0.5</v>
      </c>
      <c r="H31" s="25"/>
      <c r="I31" s="25"/>
      <c r="J31" s="25"/>
      <c r="K31" s="25"/>
      <c r="L31" s="25"/>
      <c r="M31" s="25">
        <v>0.5</v>
      </c>
      <c r="N31" s="25">
        <v>3</v>
      </c>
      <c r="O31" s="25">
        <v>4.0999999999999996</v>
      </c>
    </row>
    <row r="32" spans="1:15" ht="31.5" x14ac:dyDescent="0.2">
      <c r="A32" s="21" t="s">
        <v>34</v>
      </c>
      <c r="B32" s="22" t="s">
        <v>20</v>
      </c>
      <c r="C32" s="25">
        <f t="shared" si="0"/>
        <v>9.6999999999999993</v>
      </c>
      <c r="D32" s="25">
        <v>2</v>
      </c>
      <c r="E32" s="25">
        <v>1.5</v>
      </c>
      <c r="F32" s="25">
        <v>1</v>
      </c>
      <c r="G32" s="25">
        <v>0.5</v>
      </c>
      <c r="H32" s="25"/>
      <c r="I32" s="25"/>
      <c r="J32" s="25"/>
      <c r="K32" s="25"/>
      <c r="L32" s="25"/>
      <c r="M32" s="25">
        <v>0.5</v>
      </c>
      <c r="N32" s="25">
        <v>1.7</v>
      </c>
      <c r="O32" s="25">
        <v>2.5</v>
      </c>
    </row>
    <row r="33" spans="1:15" ht="31.5" x14ac:dyDescent="0.2">
      <c r="A33" s="21" t="s">
        <v>30</v>
      </c>
      <c r="B33" s="22" t="s">
        <v>20</v>
      </c>
      <c r="C33" s="25">
        <f t="shared" si="0"/>
        <v>115</v>
      </c>
      <c r="D33" s="25">
        <v>27</v>
      </c>
      <c r="E33" s="25">
        <v>25</v>
      </c>
      <c r="F33" s="25">
        <v>21</v>
      </c>
      <c r="G33" s="25">
        <v>6</v>
      </c>
      <c r="H33" s="25"/>
      <c r="I33" s="25"/>
      <c r="J33" s="25"/>
      <c r="K33" s="25"/>
      <c r="L33" s="25"/>
      <c r="M33" s="25">
        <v>8</v>
      </c>
      <c r="N33" s="25">
        <v>10</v>
      </c>
      <c r="O33" s="25">
        <v>18</v>
      </c>
    </row>
    <row r="34" spans="1:15" ht="31.5" x14ac:dyDescent="0.25">
      <c r="A34" s="10" t="s">
        <v>39</v>
      </c>
      <c r="B34" s="22" t="s">
        <v>20</v>
      </c>
      <c r="C34" s="24">
        <f>C25+C26+C27+C28+C29+C30+C31+C32+C33</f>
        <v>436.3</v>
      </c>
      <c r="D34" s="24">
        <f t="shared" ref="D34:O34" si="8">D25+D26+D27+D28+D29+D30+D31+D32+D33</f>
        <v>100.5</v>
      </c>
      <c r="E34" s="24">
        <f t="shared" si="8"/>
        <v>85</v>
      </c>
      <c r="F34" s="24">
        <f t="shared" si="8"/>
        <v>73</v>
      </c>
      <c r="G34" s="24">
        <f t="shared" si="8"/>
        <v>25</v>
      </c>
      <c r="H34" s="24"/>
      <c r="I34" s="24"/>
      <c r="J34" s="24"/>
      <c r="K34" s="24"/>
      <c r="L34" s="24"/>
      <c r="M34" s="24">
        <f t="shared" si="8"/>
        <v>23.5</v>
      </c>
      <c r="N34" s="24">
        <f t="shared" si="8"/>
        <v>50.7</v>
      </c>
      <c r="O34" s="24">
        <f t="shared" si="8"/>
        <v>78.599999999999994</v>
      </c>
    </row>
    <row r="35" spans="1:15" ht="45.75" customHeight="1" x14ac:dyDescent="0.25">
      <c r="A35" s="22" t="s">
        <v>62</v>
      </c>
      <c r="B35" s="21" t="s">
        <v>19</v>
      </c>
      <c r="C35" s="23">
        <f>D35+E35+F35+G35+H35+I35+J35+K35+L35+M35+N35+O35</f>
        <v>7.5949999999999998</v>
      </c>
      <c r="D35" s="23">
        <v>1.47</v>
      </c>
      <c r="E35" s="23">
        <v>1.2250000000000001</v>
      </c>
      <c r="F35" s="23">
        <v>1.2250000000000001</v>
      </c>
      <c r="G35" s="23">
        <v>0.49</v>
      </c>
      <c r="H35" s="23"/>
      <c r="I35" s="23"/>
      <c r="J35" s="23"/>
      <c r="K35" s="23"/>
      <c r="L35" s="23"/>
      <c r="M35" s="23">
        <v>0.49</v>
      </c>
      <c r="N35" s="23">
        <v>1.2250000000000001</v>
      </c>
      <c r="O35" s="23">
        <v>1.47</v>
      </c>
    </row>
    <row r="36" spans="1:15" ht="90.75" customHeight="1" x14ac:dyDescent="0.25">
      <c r="A36" s="9" t="s">
        <v>85</v>
      </c>
      <c r="B36" s="52" t="s">
        <v>19</v>
      </c>
      <c r="C36" s="23">
        <f>D36+E36+F36+G36+H36+I36+J36+K36+L36+M36+N36+O36</f>
        <v>4.8979999999999997</v>
      </c>
      <c r="D36" s="23">
        <v>0.94799999999999995</v>
      </c>
      <c r="E36" s="23">
        <v>0.79</v>
      </c>
      <c r="F36" s="23">
        <v>0.79</v>
      </c>
      <c r="G36" s="23">
        <v>0.316</v>
      </c>
      <c r="H36" s="23"/>
      <c r="I36" s="23"/>
      <c r="J36" s="23"/>
      <c r="K36" s="23"/>
      <c r="L36" s="23"/>
      <c r="M36" s="23">
        <v>0.316</v>
      </c>
      <c r="N36" s="23">
        <v>0.79</v>
      </c>
      <c r="O36" s="23">
        <v>0.94799999999999995</v>
      </c>
    </row>
    <row r="37" spans="1:15" ht="15.75" x14ac:dyDescent="0.25">
      <c r="A37" s="10" t="s">
        <v>50</v>
      </c>
      <c r="B37" s="10"/>
      <c r="C37" s="24">
        <f>C12+C17+C24+C34+C35+C36</f>
        <v>1083.8999999999999</v>
      </c>
      <c r="D37" s="24">
        <f>D12+D17+D24+D34+D35+D36</f>
        <v>253.054</v>
      </c>
      <c r="E37" s="24">
        <f>E12+E17+E24+E34+E35+E36</f>
        <v>210.09799999999998</v>
      </c>
      <c r="F37" s="24">
        <f>F12+F17+F24+F34+F35+F36</f>
        <v>164.11599999999999</v>
      </c>
      <c r="G37" s="24">
        <f>G12+G17+G24+G34+G35+G36</f>
        <v>53.834000000000003</v>
      </c>
      <c r="H37" s="24"/>
      <c r="I37" s="24"/>
      <c r="J37" s="24"/>
      <c r="K37" s="24"/>
      <c r="L37" s="24"/>
      <c r="M37" s="24">
        <f>M12+M17+M24+M34+M35+M36</f>
        <v>52.862000000000002</v>
      </c>
      <c r="N37" s="24">
        <f>N12+N17+N24+N34+N35+N36</f>
        <v>143.61500000000001</v>
      </c>
      <c r="O37" s="24">
        <f>O12+O17+O24+O34+O35+O36</f>
        <v>206.32100000000003</v>
      </c>
    </row>
    <row r="38" spans="1:15" ht="15.75" x14ac:dyDescent="0.2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 x14ac:dyDescent="0.3">
      <c r="A39" s="28" t="s">
        <v>97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 x14ac:dyDescent="0.2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O48" s="1"/>
    </row>
    <row r="49" spans="15:15" ht="15" x14ac:dyDescent="0.2">
      <c r="O49" s="1"/>
    </row>
    <row r="50" spans="15:15" ht="15" x14ac:dyDescent="0.2">
      <c r="O50" s="1"/>
    </row>
    <row r="51" spans="15:15" ht="15" x14ac:dyDescent="0.2">
      <c r="O51" s="1"/>
    </row>
    <row r="52" spans="15:15" ht="15" x14ac:dyDescent="0.2">
      <c r="O52" s="1"/>
    </row>
    <row r="53" spans="15:15" ht="15" x14ac:dyDescent="0.2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I4" sqref="I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103</v>
      </c>
      <c r="J4" s="3"/>
      <c r="K4" s="3"/>
      <c r="L4" s="3"/>
      <c r="M4" s="4"/>
      <c r="N4" s="4"/>
    </row>
    <row r="5" spans="1:15" ht="15.75" x14ac:dyDescent="0.25">
      <c r="A5" s="4"/>
      <c r="B5" s="6"/>
      <c r="C5" s="6"/>
      <c r="D5" s="65" t="s">
        <v>67</v>
      </c>
      <c r="E5" s="66"/>
      <c r="F5" s="66"/>
      <c r="G5" s="66"/>
      <c r="H5" s="6"/>
      <c r="I5" s="6"/>
      <c r="J5" s="6"/>
      <c r="K5" s="7"/>
      <c r="L5" s="4"/>
      <c r="M5" s="4"/>
      <c r="N5" s="4"/>
    </row>
    <row r="6" spans="1:15" ht="15.75" x14ac:dyDescent="0.25">
      <c r="A6" s="7"/>
      <c r="B6" s="6" t="s">
        <v>68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 x14ac:dyDescent="0.2">
      <c r="A9" s="37" t="s">
        <v>4</v>
      </c>
      <c r="B9" s="37" t="s">
        <v>88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5" ht="15.75" x14ac:dyDescent="0.25">
      <c r="A10" s="8" t="s">
        <v>18</v>
      </c>
      <c r="B10" s="14">
        <f t="shared" ref="B10:B32" si="0">C10+D10+E10+F10+G10+H10+I10+J10+K10+L10+M10+N10</f>
        <v>195</v>
      </c>
      <c r="C10" s="14">
        <v>22</v>
      </c>
      <c r="D10" s="14">
        <v>17</v>
      </c>
      <c r="E10" s="14">
        <v>23</v>
      </c>
      <c r="F10" s="14">
        <v>21</v>
      </c>
      <c r="G10" s="14">
        <v>22</v>
      </c>
      <c r="H10" s="14">
        <v>13</v>
      </c>
      <c r="I10" s="14">
        <v>3</v>
      </c>
      <c r="J10" s="14">
        <v>4</v>
      </c>
      <c r="K10" s="14">
        <v>11</v>
      </c>
      <c r="L10" s="14">
        <v>18</v>
      </c>
      <c r="M10" s="14">
        <v>20</v>
      </c>
      <c r="N10" s="14">
        <v>21</v>
      </c>
    </row>
    <row r="11" spans="1:15" ht="15.75" x14ac:dyDescent="0.25">
      <c r="A11" s="8" t="s">
        <v>21</v>
      </c>
      <c r="B11" s="14">
        <f t="shared" si="0"/>
        <v>175</v>
      </c>
      <c r="C11" s="14">
        <v>21</v>
      </c>
      <c r="D11" s="14">
        <v>13</v>
      </c>
      <c r="E11" s="14">
        <v>19</v>
      </c>
      <c r="F11" s="14">
        <v>17</v>
      </c>
      <c r="G11" s="14">
        <v>18</v>
      </c>
      <c r="H11" s="14">
        <v>12</v>
      </c>
      <c r="I11" s="14">
        <v>2</v>
      </c>
      <c r="J11" s="14">
        <v>2</v>
      </c>
      <c r="K11" s="14">
        <v>17</v>
      </c>
      <c r="L11" s="14">
        <v>18</v>
      </c>
      <c r="M11" s="14">
        <v>18</v>
      </c>
      <c r="N11" s="14">
        <v>18</v>
      </c>
    </row>
    <row r="12" spans="1:15" ht="15.75" x14ac:dyDescent="0.25">
      <c r="A12" s="8" t="s">
        <v>22</v>
      </c>
      <c r="B12" s="14">
        <f t="shared" si="0"/>
        <v>150</v>
      </c>
      <c r="C12" s="14">
        <v>18</v>
      </c>
      <c r="D12" s="14">
        <v>14</v>
      </c>
      <c r="E12" s="14">
        <v>15</v>
      </c>
      <c r="F12" s="14">
        <v>11</v>
      </c>
      <c r="G12" s="14">
        <v>14</v>
      </c>
      <c r="H12" s="14">
        <v>9</v>
      </c>
      <c r="I12" s="14">
        <v>4</v>
      </c>
      <c r="J12" s="14">
        <v>5</v>
      </c>
      <c r="K12" s="14">
        <v>15</v>
      </c>
      <c r="L12" s="14">
        <v>15</v>
      </c>
      <c r="M12" s="14">
        <v>15</v>
      </c>
      <c r="N12" s="14">
        <v>15</v>
      </c>
    </row>
    <row r="13" spans="1:15" ht="15.75" x14ac:dyDescent="0.25">
      <c r="A13" s="8" t="s">
        <v>23</v>
      </c>
      <c r="B13" s="14">
        <f t="shared" si="0"/>
        <v>190</v>
      </c>
      <c r="C13" s="14">
        <v>22</v>
      </c>
      <c r="D13" s="14">
        <v>13</v>
      </c>
      <c r="E13" s="14">
        <v>18</v>
      </c>
      <c r="F13" s="14">
        <v>19</v>
      </c>
      <c r="G13" s="14">
        <v>18</v>
      </c>
      <c r="H13" s="14">
        <v>12</v>
      </c>
      <c r="I13" s="14">
        <v>4</v>
      </c>
      <c r="J13" s="14">
        <v>4</v>
      </c>
      <c r="K13" s="14">
        <v>17</v>
      </c>
      <c r="L13" s="14">
        <v>21</v>
      </c>
      <c r="M13" s="14">
        <v>20</v>
      </c>
      <c r="N13" s="14">
        <v>22</v>
      </c>
    </row>
    <row r="14" spans="1:15" ht="15.75" x14ac:dyDescent="0.25">
      <c r="A14" s="8" t="s">
        <v>24</v>
      </c>
      <c r="B14" s="14">
        <f t="shared" si="0"/>
        <v>137</v>
      </c>
      <c r="C14" s="14">
        <v>14</v>
      </c>
      <c r="D14" s="14">
        <v>12</v>
      </c>
      <c r="E14" s="14">
        <v>11</v>
      </c>
      <c r="F14" s="14">
        <v>10</v>
      </c>
      <c r="G14" s="14">
        <v>10</v>
      </c>
      <c r="H14" s="14">
        <v>9</v>
      </c>
      <c r="I14" s="23">
        <v>11</v>
      </c>
      <c r="J14" s="23">
        <v>6</v>
      </c>
      <c r="K14" s="14">
        <v>10</v>
      </c>
      <c r="L14" s="14">
        <v>11</v>
      </c>
      <c r="M14" s="14">
        <v>15</v>
      </c>
      <c r="N14" s="14">
        <v>18</v>
      </c>
    </row>
    <row r="15" spans="1:15" ht="31.5" x14ac:dyDescent="0.25">
      <c r="A15" s="46" t="s">
        <v>79</v>
      </c>
      <c r="B15" s="14">
        <f t="shared" si="0"/>
        <v>48</v>
      </c>
      <c r="C15" s="14">
        <v>5</v>
      </c>
      <c r="D15" s="14">
        <v>4</v>
      </c>
      <c r="E15" s="14">
        <v>5</v>
      </c>
      <c r="F15" s="14">
        <v>5</v>
      </c>
      <c r="G15" s="14">
        <v>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7</v>
      </c>
      <c r="N15" s="14">
        <v>7</v>
      </c>
    </row>
    <row r="16" spans="1:15" ht="34.5" customHeight="1" x14ac:dyDescent="0.2">
      <c r="A16" s="41" t="s">
        <v>70</v>
      </c>
      <c r="B16" s="44">
        <f>B10+B11+B12+B13+B14+B15</f>
        <v>895</v>
      </c>
      <c r="C16" s="44">
        <f t="shared" ref="C16:N16" si="1">C10+C11+C12+C13+C14+C15</f>
        <v>102</v>
      </c>
      <c r="D16" s="44">
        <f t="shared" si="1"/>
        <v>73</v>
      </c>
      <c r="E16" s="44">
        <f t="shared" si="1"/>
        <v>91</v>
      </c>
      <c r="F16" s="44">
        <f t="shared" si="1"/>
        <v>83</v>
      </c>
      <c r="G16" s="44">
        <f t="shared" si="1"/>
        <v>87</v>
      </c>
      <c r="H16" s="44">
        <f t="shared" si="1"/>
        <v>55</v>
      </c>
      <c r="I16" s="44">
        <f t="shared" si="1"/>
        <v>24</v>
      </c>
      <c r="J16" s="42">
        <f t="shared" si="1"/>
        <v>21</v>
      </c>
      <c r="K16" s="44">
        <f t="shared" si="1"/>
        <v>74</v>
      </c>
      <c r="L16" s="44">
        <f t="shared" si="1"/>
        <v>89</v>
      </c>
      <c r="M16" s="44">
        <f t="shared" si="1"/>
        <v>95</v>
      </c>
      <c r="N16" s="44">
        <f t="shared" si="1"/>
        <v>101</v>
      </c>
    </row>
    <row r="17" spans="1:14" ht="15.75" x14ac:dyDescent="0.25">
      <c r="A17" s="8" t="s">
        <v>35</v>
      </c>
      <c r="B17" s="14">
        <f t="shared" si="0"/>
        <v>62</v>
      </c>
      <c r="C17" s="14">
        <v>7</v>
      </c>
      <c r="D17" s="14">
        <v>6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4</v>
      </c>
      <c r="K17" s="14">
        <v>5</v>
      </c>
      <c r="L17" s="14">
        <v>4</v>
      </c>
      <c r="M17" s="14">
        <v>5</v>
      </c>
      <c r="N17" s="14">
        <v>6</v>
      </c>
    </row>
    <row r="18" spans="1:14" ht="15.75" x14ac:dyDescent="0.25">
      <c r="A18" s="8" t="s">
        <v>32</v>
      </c>
      <c r="B18" s="14">
        <f t="shared" si="0"/>
        <v>61</v>
      </c>
      <c r="C18" s="14">
        <v>8</v>
      </c>
      <c r="D18" s="14">
        <v>6</v>
      </c>
      <c r="E18" s="14">
        <v>6</v>
      </c>
      <c r="F18" s="14">
        <v>4</v>
      </c>
      <c r="G18" s="14">
        <v>5</v>
      </c>
      <c r="H18" s="14">
        <v>5</v>
      </c>
      <c r="I18" s="14">
        <v>3</v>
      </c>
      <c r="J18" s="14">
        <v>4</v>
      </c>
      <c r="K18" s="14">
        <v>5</v>
      </c>
      <c r="L18" s="14">
        <v>5</v>
      </c>
      <c r="M18" s="14">
        <v>5</v>
      </c>
      <c r="N18" s="14">
        <v>5</v>
      </c>
    </row>
    <row r="19" spans="1:14" ht="15.75" x14ac:dyDescent="0.25">
      <c r="A19" s="8" t="s">
        <v>31</v>
      </c>
      <c r="B19" s="14">
        <f t="shared" si="0"/>
        <v>76</v>
      </c>
      <c r="C19" s="14">
        <v>8</v>
      </c>
      <c r="D19" s="14">
        <v>19</v>
      </c>
      <c r="E19" s="14">
        <v>10</v>
      </c>
      <c r="F19" s="14">
        <v>2</v>
      </c>
      <c r="G19" s="14">
        <v>3</v>
      </c>
      <c r="H19" s="14">
        <v>4</v>
      </c>
      <c r="I19" s="14">
        <v>5</v>
      </c>
      <c r="J19" s="14">
        <v>3</v>
      </c>
      <c r="K19" s="14">
        <v>3</v>
      </c>
      <c r="L19" s="14">
        <v>5</v>
      </c>
      <c r="M19" s="14">
        <v>7</v>
      </c>
      <c r="N19" s="14">
        <v>7</v>
      </c>
    </row>
    <row r="20" spans="1:14" ht="15.75" x14ac:dyDescent="0.25">
      <c r="A20" s="8" t="s">
        <v>69</v>
      </c>
      <c r="B20" s="14">
        <f t="shared" si="0"/>
        <v>33</v>
      </c>
      <c r="C20" s="14">
        <v>4</v>
      </c>
      <c r="D20" s="14">
        <v>3</v>
      </c>
      <c r="E20" s="14">
        <v>3</v>
      </c>
      <c r="F20" s="14">
        <v>3</v>
      </c>
      <c r="G20" s="14">
        <v>3</v>
      </c>
      <c r="H20" s="14">
        <v>3</v>
      </c>
      <c r="I20" s="14">
        <v>3</v>
      </c>
      <c r="J20" s="14">
        <v>2</v>
      </c>
      <c r="K20" s="14">
        <v>2</v>
      </c>
      <c r="L20" s="14">
        <v>3</v>
      </c>
      <c r="M20" s="14">
        <v>2</v>
      </c>
      <c r="N20" s="14">
        <v>2</v>
      </c>
    </row>
    <row r="21" spans="1:14" ht="15.75" x14ac:dyDescent="0.25">
      <c r="A21" s="8" t="s">
        <v>89</v>
      </c>
      <c r="B21" s="14">
        <f t="shared" si="0"/>
        <v>25</v>
      </c>
      <c r="C21" s="14">
        <v>3</v>
      </c>
      <c r="D21" s="14">
        <v>4</v>
      </c>
      <c r="E21" s="14">
        <v>1</v>
      </c>
      <c r="F21" s="14">
        <v>3</v>
      </c>
      <c r="G21" s="14">
        <v>1</v>
      </c>
      <c r="H21" s="14">
        <v>1</v>
      </c>
      <c r="I21" s="14">
        <v>3</v>
      </c>
      <c r="J21" s="14">
        <v>1</v>
      </c>
      <c r="K21" s="14">
        <v>1</v>
      </c>
      <c r="L21" s="14">
        <v>3</v>
      </c>
      <c r="M21" s="14">
        <v>2</v>
      </c>
      <c r="N21" s="14">
        <v>2</v>
      </c>
    </row>
    <row r="22" spans="1:14" ht="15.75" x14ac:dyDescent="0.25">
      <c r="A22" s="8" t="s">
        <v>36</v>
      </c>
      <c r="B22" s="14">
        <f t="shared" si="0"/>
        <v>27</v>
      </c>
      <c r="C22" s="14">
        <v>3</v>
      </c>
      <c r="D22" s="14">
        <v>3</v>
      </c>
      <c r="E22" s="14">
        <v>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3</v>
      </c>
      <c r="L22" s="14">
        <v>2</v>
      </c>
      <c r="M22" s="14">
        <v>2</v>
      </c>
      <c r="N22" s="14">
        <v>2</v>
      </c>
    </row>
    <row r="23" spans="1:14" ht="15.75" x14ac:dyDescent="0.25">
      <c r="A23" s="8" t="s">
        <v>37</v>
      </c>
      <c r="B23" s="14">
        <f t="shared" si="0"/>
        <v>36</v>
      </c>
      <c r="C23" s="14">
        <v>6</v>
      </c>
      <c r="D23" s="14">
        <v>3</v>
      </c>
      <c r="E23" s="14">
        <v>2</v>
      </c>
      <c r="F23" s="14">
        <v>4</v>
      </c>
      <c r="G23" s="14">
        <v>2</v>
      </c>
      <c r="H23" s="14">
        <v>3</v>
      </c>
      <c r="I23" s="14">
        <v>2</v>
      </c>
      <c r="J23" s="14">
        <v>3</v>
      </c>
      <c r="K23" s="14">
        <v>2</v>
      </c>
      <c r="L23" s="14">
        <v>2</v>
      </c>
      <c r="M23" s="14">
        <v>3</v>
      </c>
      <c r="N23" s="14">
        <v>4</v>
      </c>
    </row>
    <row r="24" spans="1:14" ht="15.75" x14ac:dyDescent="0.25">
      <c r="A24" s="8" t="s">
        <v>26</v>
      </c>
      <c r="B24" s="14">
        <f t="shared" si="0"/>
        <v>45</v>
      </c>
      <c r="C24" s="14">
        <v>5</v>
      </c>
      <c r="D24" s="14">
        <v>4</v>
      </c>
      <c r="E24" s="14">
        <v>4</v>
      </c>
      <c r="F24" s="14">
        <v>5</v>
      </c>
      <c r="G24" s="14">
        <v>3</v>
      </c>
      <c r="H24" s="14">
        <v>3</v>
      </c>
      <c r="I24" s="14">
        <v>3</v>
      </c>
      <c r="J24" s="14">
        <v>3</v>
      </c>
      <c r="K24" s="14">
        <v>4</v>
      </c>
      <c r="L24" s="14">
        <v>4</v>
      </c>
      <c r="M24" s="14">
        <v>3</v>
      </c>
      <c r="N24" s="14">
        <v>4</v>
      </c>
    </row>
    <row r="25" spans="1:14" ht="15.75" x14ac:dyDescent="0.25">
      <c r="A25" s="8" t="s">
        <v>63</v>
      </c>
      <c r="B25" s="23">
        <f t="shared" si="0"/>
        <v>1.9999999999999998</v>
      </c>
      <c r="C25" s="23">
        <v>0.2</v>
      </c>
      <c r="D25" s="23">
        <v>0.18</v>
      </c>
      <c r="E25" s="23">
        <v>0.12</v>
      </c>
      <c r="F25" s="23">
        <v>0.17</v>
      </c>
      <c r="G25" s="23">
        <v>0.17</v>
      </c>
      <c r="H25" s="23">
        <v>0.13</v>
      </c>
      <c r="I25" s="23">
        <v>0.13</v>
      </c>
      <c r="J25" s="23">
        <v>0.2</v>
      </c>
      <c r="K25" s="23">
        <v>0.2</v>
      </c>
      <c r="L25" s="23">
        <v>0.15</v>
      </c>
      <c r="M25" s="23">
        <v>0.2</v>
      </c>
      <c r="N25" s="23">
        <v>0.15</v>
      </c>
    </row>
    <row r="26" spans="1:14" ht="15.75" x14ac:dyDescent="0.25">
      <c r="A26" s="8" t="s">
        <v>38</v>
      </c>
      <c r="B26" s="23">
        <f t="shared" ref="B26:B28" si="2">C26+D26+E26+F26+G26+H26+I26+J26+K26+L26+M26+N26</f>
        <v>17.5</v>
      </c>
      <c r="C26" s="23">
        <v>1.62</v>
      </c>
      <c r="D26" s="23">
        <v>1.77</v>
      </c>
      <c r="E26" s="23">
        <v>1.7</v>
      </c>
      <c r="F26" s="23">
        <v>1.6</v>
      </c>
      <c r="G26" s="23">
        <v>1.35</v>
      </c>
      <c r="H26" s="23">
        <v>1.37</v>
      </c>
      <c r="I26" s="23">
        <v>1.35</v>
      </c>
      <c r="J26" s="23">
        <v>1.34</v>
      </c>
      <c r="K26" s="23">
        <v>1.35</v>
      </c>
      <c r="L26" s="23">
        <v>1.35</v>
      </c>
      <c r="M26" s="23">
        <v>1.35</v>
      </c>
      <c r="N26" s="23">
        <v>1.35</v>
      </c>
    </row>
    <row r="27" spans="1:14" ht="15.75" x14ac:dyDescent="0.25">
      <c r="A27" s="8" t="s">
        <v>33</v>
      </c>
      <c r="B27" s="14">
        <f t="shared" si="2"/>
        <v>40.5</v>
      </c>
      <c r="C27" s="14">
        <v>5</v>
      </c>
      <c r="D27" s="14">
        <v>4</v>
      </c>
      <c r="E27" s="14">
        <v>4</v>
      </c>
      <c r="F27" s="14">
        <v>3</v>
      </c>
      <c r="G27" s="14">
        <v>3</v>
      </c>
      <c r="H27" s="14">
        <v>3</v>
      </c>
      <c r="I27" s="14">
        <v>3</v>
      </c>
      <c r="J27" s="14">
        <v>3</v>
      </c>
      <c r="K27" s="14">
        <v>3</v>
      </c>
      <c r="L27" s="14">
        <v>3</v>
      </c>
      <c r="M27" s="14">
        <v>3</v>
      </c>
      <c r="N27" s="14">
        <v>3.5</v>
      </c>
    </row>
    <row r="28" spans="1:14" ht="15.75" x14ac:dyDescent="0.25">
      <c r="A28" s="8" t="s">
        <v>34</v>
      </c>
      <c r="B28" s="23">
        <f t="shared" si="2"/>
        <v>27</v>
      </c>
      <c r="C28" s="23">
        <v>3</v>
      </c>
      <c r="D28" s="23">
        <v>2</v>
      </c>
      <c r="E28" s="23">
        <v>2</v>
      </c>
      <c r="F28" s="23">
        <v>2</v>
      </c>
      <c r="G28" s="23">
        <v>2</v>
      </c>
      <c r="H28" s="23">
        <v>3</v>
      </c>
      <c r="I28" s="23">
        <v>2</v>
      </c>
      <c r="J28" s="23">
        <v>3</v>
      </c>
      <c r="K28" s="23">
        <v>2</v>
      </c>
      <c r="L28" s="23">
        <v>2</v>
      </c>
      <c r="M28" s="23">
        <v>2</v>
      </c>
      <c r="N28" s="23">
        <v>2</v>
      </c>
    </row>
    <row r="29" spans="1:14" ht="15.75" x14ac:dyDescent="0.25">
      <c r="A29" s="8" t="s">
        <v>27</v>
      </c>
      <c r="B29" s="14">
        <f t="shared" si="0"/>
        <v>29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3</v>
      </c>
      <c r="J29" s="14">
        <v>2</v>
      </c>
      <c r="K29" s="14">
        <v>2</v>
      </c>
      <c r="L29" s="14">
        <v>2</v>
      </c>
      <c r="M29" s="14">
        <v>3</v>
      </c>
      <c r="N29" s="14">
        <v>2</v>
      </c>
    </row>
    <row r="30" spans="1:14" ht="15.75" x14ac:dyDescent="0.25">
      <c r="A30" s="8" t="s">
        <v>28</v>
      </c>
      <c r="B30" s="14">
        <f t="shared" si="0"/>
        <v>74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6</v>
      </c>
      <c r="I30" s="14">
        <v>6</v>
      </c>
      <c r="J30" s="14">
        <v>6</v>
      </c>
      <c r="K30" s="14">
        <v>6</v>
      </c>
      <c r="L30" s="14">
        <v>6</v>
      </c>
      <c r="M30" s="14">
        <v>6</v>
      </c>
      <c r="N30" s="14">
        <v>6</v>
      </c>
    </row>
    <row r="31" spans="1:14" ht="15.75" x14ac:dyDescent="0.25">
      <c r="A31" s="8" t="s">
        <v>29</v>
      </c>
      <c r="B31" s="14">
        <f t="shared" si="0"/>
        <v>18</v>
      </c>
      <c r="C31" s="14">
        <v>3</v>
      </c>
      <c r="D31" s="14">
        <v>2</v>
      </c>
      <c r="E31" s="14">
        <v>1</v>
      </c>
      <c r="F31" s="14">
        <v>2</v>
      </c>
      <c r="G31" s="14">
        <v>1</v>
      </c>
      <c r="H31" s="14">
        <v>2</v>
      </c>
      <c r="I31" s="14">
        <v>1</v>
      </c>
      <c r="J31" s="14">
        <v>2</v>
      </c>
      <c r="K31" s="14">
        <v>1</v>
      </c>
      <c r="L31" s="14">
        <v>1</v>
      </c>
      <c r="M31" s="14">
        <v>1</v>
      </c>
      <c r="N31" s="14">
        <v>1</v>
      </c>
    </row>
    <row r="32" spans="1:14" ht="15.75" x14ac:dyDescent="0.25">
      <c r="A32" s="8" t="s">
        <v>30</v>
      </c>
      <c r="B32" s="14">
        <f t="shared" si="0"/>
        <v>180</v>
      </c>
      <c r="C32" s="14">
        <v>22</v>
      </c>
      <c r="D32" s="14">
        <v>18</v>
      </c>
      <c r="E32" s="14">
        <v>15</v>
      </c>
      <c r="F32" s="14">
        <v>18</v>
      </c>
      <c r="G32" s="14">
        <v>15</v>
      </c>
      <c r="H32" s="14">
        <v>7</v>
      </c>
      <c r="I32" s="14">
        <v>6</v>
      </c>
      <c r="J32" s="14">
        <v>19</v>
      </c>
      <c r="K32" s="14">
        <v>16</v>
      </c>
      <c r="L32" s="14">
        <v>14</v>
      </c>
      <c r="M32" s="14">
        <v>16</v>
      </c>
      <c r="N32" s="14">
        <v>14</v>
      </c>
    </row>
    <row r="33" spans="1:14" ht="15.75" x14ac:dyDescent="0.25">
      <c r="A33" s="10" t="s">
        <v>39</v>
      </c>
      <c r="B33" s="62">
        <f>SUM(B17:B32)</f>
        <v>753</v>
      </c>
      <c r="C33" s="62">
        <f t="shared" ref="C33:N33" si="3">SUM(C17:C32)</f>
        <v>89.82</v>
      </c>
      <c r="D33" s="62">
        <f t="shared" si="3"/>
        <v>83.95</v>
      </c>
      <c r="E33" s="62">
        <f t="shared" si="3"/>
        <v>65.819999999999993</v>
      </c>
      <c r="F33" s="62">
        <f t="shared" si="3"/>
        <v>62.77</v>
      </c>
      <c r="G33" s="62">
        <f t="shared" si="3"/>
        <v>55.52</v>
      </c>
      <c r="H33" s="62">
        <f t="shared" si="3"/>
        <v>50.5</v>
      </c>
      <c r="I33" s="62">
        <f t="shared" si="3"/>
        <v>48.480000000000004</v>
      </c>
      <c r="J33" s="62">
        <f t="shared" si="3"/>
        <v>58.54</v>
      </c>
      <c r="K33" s="62">
        <f t="shared" si="3"/>
        <v>56.55</v>
      </c>
      <c r="L33" s="62">
        <f t="shared" si="3"/>
        <v>57.5</v>
      </c>
      <c r="M33" s="62">
        <f t="shared" si="3"/>
        <v>61.55</v>
      </c>
      <c r="N33" s="62">
        <f t="shared" si="3"/>
        <v>62</v>
      </c>
    </row>
    <row r="34" spans="1:14" ht="51" customHeight="1" x14ac:dyDescent="0.25">
      <c r="A34" s="9" t="s">
        <v>62</v>
      </c>
      <c r="B34" s="24">
        <f>C34+D34+E34+F34+G34+H34+I34+J34+K34+L34+M34+N34</f>
        <v>107.96500000000002</v>
      </c>
      <c r="C34" s="23">
        <v>7.42</v>
      </c>
      <c r="D34" s="23">
        <v>7.42</v>
      </c>
      <c r="E34" s="23">
        <v>7.92</v>
      </c>
      <c r="F34" s="23">
        <v>8.17</v>
      </c>
      <c r="G34" s="23">
        <v>7.95</v>
      </c>
      <c r="H34" s="23">
        <v>7.6790000000000003</v>
      </c>
      <c r="I34" s="23">
        <v>8.17</v>
      </c>
      <c r="J34" s="23">
        <v>9.35</v>
      </c>
      <c r="K34" s="23">
        <v>7.48</v>
      </c>
      <c r="L34" s="23">
        <v>7.92</v>
      </c>
      <c r="M34" s="23">
        <v>14.31</v>
      </c>
      <c r="N34" s="23">
        <v>14.176</v>
      </c>
    </row>
    <row r="35" spans="1:14" ht="63" x14ac:dyDescent="0.25">
      <c r="A35" s="9" t="s">
        <v>85</v>
      </c>
      <c r="B35" s="24">
        <f>C35+D35+E35+F35+G35+H35+I35+J35+K35+L35+M35+N35</f>
        <v>47.111000000000004</v>
      </c>
      <c r="C35" s="23">
        <v>3.23</v>
      </c>
      <c r="D35" s="23">
        <v>3.23</v>
      </c>
      <c r="E35" s="23">
        <v>3.44</v>
      </c>
      <c r="F35" s="23">
        <v>3.55</v>
      </c>
      <c r="G35" s="23">
        <v>3.91</v>
      </c>
      <c r="H35" s="23">
        <v>4.0410000000000004</v>
      </c>
      <c r="I35" s="23">
        <v>3.55</v>
      </c>
      <c r="J35" s="23">
        <v>2.72</v>
      </c>
      <c r="K35" s="23">
        <v>4.59</v>
      </c>
      <c r="L35" s="23">
        <v>4.95</v>
      </c>
      <c r="M35" s="23">
        <v>4.95</v>
      </c>
      <c r="N35" s="23">
        <v>4.95</v>
      </c>
    </row>
    <row r="36" spans="1:14" ht="15.75" x14ac:dyDescent="0.25">
      <c r="A36" s="16" t="s">
        <v>50</v>
      </c>
      <c r="B36" s="15">
        <f t="shared" ref="B36:N36" si="4">B16+B33+B34+B35</f>
        <v>1803.076</v>
      </c>
      <c r="C36" s="15">
        <f t="shared" si="4"/>
        <v>202.46999999999997</v>
      </c>
      <c r="D36" s="15">
        <f t="shared" si="4"/>
        <v>167.59999999999997</v>
      </c>
      <c r="E36" s="15">
        <f t="shared" si="4"/>
        <v>168.17999999999998</v>
      </c>
      <c r="F36" s="15">
        <f t="shared" si="4"/>
        <v>157.49</v>
      </c>
      <c r="G36" s="15">
        <f t="shared" si="4"/>
        <v>154.38</v>
      </c>
      <c r="H36" s="15">
        <f t="shared" si="4"/>
        <v>117.22</v>
      </c>
      <c r="I36" s="15">
        <f t="shared" si="4"/>
        <v>84.2</v>
      </c>
      <c r="J36" s="15">
        <f t="shared" si="4"/>
        <v>91.609999999999985</v>
      </c>
      <c r="K36" s="15">
        <f t="shared" si="4"/>
        <v>142.62</v>
      </c>
      <c r="L36" s="15">
        <f t="shared" si="4"/>
        <v>159.36999999999998</v>
      </c>
      <c r="M36" s="15">
        <f t="shared" si="4"/>
        <v>175.81</v>
      </c>
      <c r="N36" s="15">
        <f t="shared" si="4"/>
        <v>182.12599999999998</v>
      </c>
    </row>
    <row r="37" spans="1:14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67" t="s">
        <v>78</v>
      </c>
      <c r="B38" s="68"/>
      <c r="C38" s="68"/>
      <c r="D38" s="68"/>
      <c r="E38" s="68"/>
      <c r="F38" s="68"/>
      <c r="G38" s="68"/>
      <c r="H38" s="68"/>
      <c r="I38" s="18"/>
      <c r="J38" s="18"/>
      <c r="K38" s="18"/>
      <c r="L38" s="18"/>
      <c r="M38" s="18"/>
      <c r="N38" s="18"/>
    </row>
    <row r="39" spans="1:14" ht="15.7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 x14ac:dyDescent="0.3">
      <c r="A42" s="28" t="s">
        <v>98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B1" zoomScale="130" zoomScaleNormal="130" workbookViewId="0">
      <selection activeCell="I4" sqref="I4"/>
    </sheetView>
  </sheetViews>
  <sheetFormatPr defaultRowHeight="12.75" x14ac:dyDescent="0.2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104</v>
      </c>
      <c r="J4" s="3"/>
      <c r="K4" s="3"/>
      <c r="L4" s="3"/>
      <c r="M4" s="4"/>
      <c r="N4" s="4"/>
    </row>
    <row r="5" spans="1:15" ht="15.75" x14ac:dyDescent="0.25">
      <c r="A5" s="7"/>
      <c r="B5" s="6"/>
      <c r="C5" s="6"/>
      <c r="D5" s="6"/>
      <c r="E5" s="53" t="s">
        <v>71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 x14ac:dyDescent="0.25">
      <c r="A6" s="7"/>
      <c r="B6" s="6" t="s">
        <v>72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 x14ac:dyDescent="0.2">
      <c r="A9" s="38" t="s">
        <v>4</v>
      </c>
      <c r="B9" s="38" t="s">
        <v>88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 x14ac:dyDescent="0.2">
      <c r="A10" s="30" t="s">
        <v>18</v>
      </c>
      <c r="B10" s="50">
        <f t="shared" ref="B10:B36" si="0">C10+D10+E10+F10+G10+H10+I10+J10+K10+L10+M10+N10</f>
        <v>6200</v>
      </c>
      <c r="C10" s="51">
        <v>970</v>
      </c>
      <c r="D10" s="51">
        <v>950</v>
      </c>
      <c r="E10" s="51">
        <v>650</v>
      </c>
      <c r="F10" s="51">
        <v>650</v>
      </c>
      <c r="G10" s="51">
        <v>490</v>
      </c>
      <c r="H10" s="51">
        <v>120</v>
      </c>
      <c r="I10" s="51">
        <v>30</v>
      </c>
      <c r="J10" s="51">
        <v>20</v>
      </c>
      <c r="K10" s="51">
        <v>250</v>
      </c>
      <c r="L10" s="51">
        <v>520</v>
      </c>
      <c r="M10" s="51">
        <v>750</v>
      </c>
      <c r="N10" s="51">
        <v>800</v>
      </c>
    </row>
    <row r="11" spans="1:15" x14ac:dyDescent="0.2">
      <c r="A11" s="30" t="s">
        <v>21</v>
      </c>
      <c r="B11" s="50">
        <f t="shared" si="0"/>
        <v>4000</v>
      </c>
      <c r="C11" s="51">
        <v>570</v>
      </c>
      <c r="D11" s="51">
        <v>500</v>
      </c>
      <c r="E11" s="51">
        <v>380</v>
      </c>
      <c r="F11" s="51">
        <v>270</v>
      </c>
      <c r="G11" s="51">
        <v>260</v>
      </c>
      <c r="H11" s="51">
        <v>120</v>
      </c>
      <c r="I11" s="51">
        <v>40</v>
      </c>
      <c r="J11" s="51">
        <v>35</v>
      </c>
      <c r="K11" s="51">
        <v>300</v>
      </c>
      <c r="L11" s="51">
        <v>350</v>
      </c>
      <c r="M11" s="51">
        <v>550</v>
      </c>
      <c r="N11" s="51">
        <v>625</v>
      </c>
    </row>
    <row r="12" spans="1:15" x14ac:dyDescent="0.2">
      <c r="A12" s="30" t="s">
        <v>22</v>
      </c>
      <c r="B12" s="50">
        <f t="shared" si="0"/>
        <v>2850</v>
      </c>
      <c r="C12" s="51">
        <v>430</v>
      </c>
      <c r="D12" s="51">
        <v>400</v>
      </c>
      <c r="E12" s="51">
        <v>260</v>
      </c>
      <c r="F12" s="51">
        <v>250</v>
      </c>
      <c r="G12" s="51">
        <v>185</v>
      </c>
      <c r="H12" s="51">
        <v>60</v>
      </c>
      <c r="I12" s="51">
        <v>45</v>
      </c>
      <c r="J12" s="51">
        <v>50</v>
      </c>
      <c r="K12" s="51">
        <v>270</v>
      </c>
      <c r="L12" s="51">
        <v>300</v>
      </c>
      <c r="M12" s="51">
        <v>300</v>
      </c>
      <c r="N12" s="51">
        <v>300</v>
      </c>
    </row>
    <row r="13" spans="1:15" x14ac:dyDescent="0.2">
      <c r="A13" s="30" t="s">
        <v>23</v>
      </c>
      <c r="B13" s="50">
        <f t="shared" si="0"/>
        <v>4835</v>
      </c>
      <c r="C13" s="51">
        <v>700</v>
      </c>
      <c r="D13" s="51">
        <v>680</v>
      </c>
      <c r="E13" s="51">
        <v>500</v>
      </c>
      <c r="F13" s="51">
        <v>500</v>
      </c>
      <c r="G13" s="51">
        <v>440</v>
      </c>
      <c r="H13" s="51">
        <v>200</v>
      </c>
      <c r="I13" s="51">
        <v>50</v>
      </c>
      <c r="J13" s="51">
        <v>60</v>
      </c>
      <c r="K13" s="51">
        <v>130</v>
      </c>
      <c r="L13" s="51">
        <v>575</v>
      </c>
      <c r="M13" s="51">
        <v>500</v>
      </c>
      <c r="N13" s="51">
        <v>500</v>
      </c>
    </row>
    <row r="14" spans="1:15" ht="15.75" x14ac:dyDescent="0.25">
      <c r="A14" s="30" t="s">
        <v>24</v>
      </c>
      <c r="B14" s="50">
        <f t="shared" si="0"/>
        <v>9200</v>
      </c>
      <c r="C14" s="51">
        <v>1500</v>
      </c>
      <c r="D14" s="51">
        <v>1000</v>
      </c>
      <c r="E14" s="51">
        <v>890</v>
      </c>
      <c r="F14" s="51">
        <v>900</v>
      </c>
      <c r="G14" s="51">
        <v>800</v>
      </c>
      <c r="H14" s="51">
        <v>430</v>
      </c>
      <c r="I14" s="51">
        <v>200</v>
      </c>
      <c r="J14" s="51">
        <v>200</v>
      </c>
      <c r="K14" s="51">
        <v>580</v>
      </c>
      <c r="L14" s="51">
        <v>700</v>
      </c>
      <c r="M14" s="51">
        <v>800</v>
      </c>
      <c r="N14" s="51">
        <v>1200</v>
      </c>
      <c r="O14" s="36"/>
    </row>
    <row r="15" spans="1:15" ht="24.75" customHeight="1" x14ac:dyDescent="0.25">
      <c r="A15" s="47" t="s">
        <v>79</v>
      </c>
      <c r="B15" s="50">
        <f t="shared" si="0"/>
        <v>667</v>
      </c>
      <c r="C15" s="51">
        <v>91</v>
      </c>
      <c r="D15" s="51">
        <v>70</v>
      </c>
      <c r="E15" s="51">
        <v>71</v>
      </c>
      <c r="F15" s="51">
        <v>62</v>
      </c>
      <c r="G15" s="51">
        <v>65</v>
      </c>
      <c r="H15" s="55">
        <v>0</v>
      </c>
      <c r="I15" s="55">
        <v>0</v>
      </c>
      <c r="J15" s="55">
        <v>0</v>
      </c>
      <c r="K15" s="55">
        <v>50</v>
      </c>
      <c r="L15" s="51">
        <v>66</v>
      </c>
      <c r="M15" s="51">
        <v>75</v>
      </c>
      <c r="N15" s="51">
        <v>117</v>
      </c>
      <c r="O15" s="36"/>
    </row>
    <row r="16" spans="1:15" ht="14.25" customHeight="1" x14ac:dyDescent="0.2">
      <c r="A16" s="29" t="s">
        <v>39</v>
      </c>
      <c r="B16" s="59">
        <f>C16+D16+E16+F16+G16+H16+I16+J16+K16+L16+M16+N16</f>
        <v>27752</v>
      </c>
      <c r="C16" s="59">
        <f t="shared" ref="C16:N16" si="1">SUM(C10:C15)</f>
        <v>4261</v>
      </c>
      <c r="D16" s="59">
        <f t="shared" si="1"/>
        <v>3600</v>
      </c>
      <c r="E16" s="59">
        <f t="shared" si="1"/>
        <v>2751</v>
      </c>
      <c r="F16" s="59">
        <f t="shared" si="1"/>
        <v>2632</v>
      </c>
      <c r="G16" s="59">
        <f t="shared" si="1"/>
        <v>2240</v>
      </c>
      <c r="H16" s="59">
        <f t="shared" si="1"/>
        <v>930</v>
      </c>
      <c r="I16" s="59">
        <f t="shared" si="1"/>
        <v>365</v>
      </c>
      <c r="J16" s="59">
        <f t="shared" si="1"/>
        <v>365</v>
      </c>
      <c r="K16" s="59">
        <f t="shared" si="1"/>
        <v>1580</v>
      </c>
      <c r="L16" s="59">
        <f t="shared" si="1"/>
        <v>2511</v>
      </c>
      <c r="M16" s="59">
        <f t="shared" si="1"/>
        <v>2975</v>
      </c>
      <c r="N16" s="59">
        <f t="shared" si="1"/>
        <v>3542</v>
      </c>
    </row>
    <row r="17" spans="1:15" x14ac:dyDescent="0.2">
      <c r="A17" s="30" t="s">
        <v>35</v>
      </c>
      <c r="B17" s="35">
        <f t="shared" si="0"/>
        <v>5550</v>
      </c>
      <c r="C17" s="34">
        <v>830</v>
      </c>
      <c r="D17" s="34">
        <v>550</v>
      </c>
      <c r="E17" s="34">
        <v>320</v>
      </c>
      <c r="F17" s="34">
        <v>540</v>
      </c>
      <c r="G17" s="34">
        <v>400</v>
      </c>
      <c r="H17" s="34">
        <v>370</v>
      </c>
      <c r="I17" s="34">
        <v>360</v>
      </c>
      <c r="J17" s="34">
        <v>240</v>
      </c>
      <c r="K17" s="34">
        <v>400</v>
      </c>
      <c r="L17" s="34">
        <v>480</v>
      </c>
      <c r="M17" s="34">
        <v>500</v>
      </c>
      <c r="N17" s="34">
        <v>560</v>
      </c>
    </row>
    <row r="18" spans="1:15" x14ac:dyDescent="0.2">
      <c r="A18" s="30" t="s">
        <v>32</v>
      </c>
      <c r="B18" s="35">
        <f t="shared" si="0"/>
        <v>4500</v>
      </c>
      <c r="C18" s="34">
        <v>1100</v>
      </c>
      <c r="D18" s="34">
        <v>450</v>
      </c>
      <c r="E18" s="34">
        <v>370</v>
      </c>
      <c r="F18" s="34">
        <v>300</v>
      </c>
      <c r="G18" s="34">
        <v>240</v>
      </c>
      <c r="H18" s="34">
        <v>110</v>
      </c>
      <c r="I18" s="34">
        <v>200</v>
      </c>
      <c r="J18" s="34">
        <v>180</v>
      </c>
      <c r="K18" s="34">
        <v>200</v>
      </c>
      <c r="L18" s="34">
        <v>250</v>
      </c>
      <c r="M18" s="34">
        <v>500</v>
      </c>
      <c r="N18" s="34">
        <v>600</v>
      </c>
    </row>
    <row r="19" spans="1:15" x14ac:dyDescent="0.2">
      <c r="A19" s="30" t="s">
        <v>31</v>
      </c>
      <c r="B19" s="35">
        <f t="shared" si="0"/>
        <v>4200</v>
      </c>
      <c r="C19" s="34">
        <v>670</v>
      </c>
      <c r="D19" s="34">
        <v>370</v>
      </c>
      <c r="E19" s="34">
        <v>230</v>
      </c>
      <c r="F19" s="34">
        <v>370</v>
      </c>
      <c r="G19" s="34">
        <v>180</v>
      </c>
      <c r="H19" s="34">
        <v>200</v>
      </c>
      <c r="I19" s="34">
        <v>310</v>
      </c>
      <c r="J19" s="34">
        <v>270</v>
      </c>
      <c r="K19" s="34">
        <v>300</v>
      </c>
      <c r="L19" s="34">
        <v>360</v>
      </c>
      <c r="M19" s="34">
        <v>390</v>
      </c>
      <c r="N19" s="34">
        <v>550</v>
      </c>
    </row>
    <row r="20" spans="1:15" x14ac:dyDescent="0.2">
      <c r="A20" s="30" t="s">
        <v>25</v>
      </c>
      <c r="B20" s="35">
        <f t="shared" si="0"/>
        <v>2200</v>
      </c>
      <c r="C20" s="34">
        <v>330</v>
      </c>
      <c r="D20" s="34">
        <v>280</v>
      </c>
      <c r="E20" s="34">
        <v>170</v>
      </c>
      <c r="F20" s="34">
        <v>130</v>
      </c>
      <c r="G20" s="34">
        <v>160</v>
      </c>
      <c r="H20" s="34">
        <v>120</v>
      </c>
      <c r="I20" s="34">
        <v>120</v>
      </c>
      <c r="J20" s="34">
        <v>130</v>
      </c>
      <c r="K20" s="34">
        <v>170</v>
      </c>
      <c r="L20" s="34">
        <v>180</v>
      </c>
      <c r="M20" s="34">
        <v>200</v>
      </c>
      <c r="N20" s="34">
        <v>210</v>
      </c>
    </row>
    <row r="21" spans="1:15" x14ac:dyDescent="0.2">
      <c r="A21" s="30" t="s">
        <v>41</v>
      </c>
      <c r="B21" s="35">
        <f t="shared" si="0"/>
        <v>1500</v>
      </c>
      <c r="C21" s="34">
        <v>240</v>
      </c>
      <c r="D21" s="34">
        <v>170</v>
      </c>
      <c r="E21" s="34">
        <v>100</v>
      </c>
      <c r="F21" s="34">
        <v>100</v>
      </c>
      <c r="G21" s="34">
        <v>100</v>
      </c>
      <c r="H21" s="34">
        <v>50</v>
      </c>
      <c r="I21" s="34">
        <v>10</v>
      </c>
      <c r="J21" s="34">
        <v>90</v>
      </c>
      <c r="K21" s="34">
        <v>100</v>
      </c>
      <c r="L21" s="34">
        <v>100</v>
      </c>
      <c r="M21" s="34">
        <v>180</v>
      </c>
      <c r="N21" s="34">
        <v>260</v>
      </c>
    </row>
    <row r="22" spans="1:15" x14ac:dyDescent="0.2">
      <c r="A22" s="30" t="s">
        <v>36</v>
      </c>
      <c r="B22" s="35">
        <f t="shared" si="0"/>
        <v>3143</v>
      </c>
      <c r="C22" s="34">
        <v>350</v>
      </c>
      <c r="D22" s="34">
        <v>310</v>
      </c>
      <c r="E22" s="34">
        <v>300</v>
      </c>
      <c r="F22" s="34">
        <v>280</v>
      </c>
      <c r="G22" s="34">
        <v>270</v>
      </c>
      <c r="H22" s="34">
        <v>250</v>
      </c>
      <c r="I22" s="34">
        <v>193</v>
      </c>
      <c r="J22" s="34">
        <v>230</v>
      </c>
      <c r="K22" s="34">
        <v>210</v>
      </c>
      <c r="L22" s="34">
        <v>260</v>
      </c>
      <c r="M22" s="34">
        <v>230</v>
      </c>
      <c r="N22" s="34">
        <v>260</v>
      </c>
    </row>
    <row r="23" spans="1:15" x14ac:dyDescent="0.2">
      <c r="A23" s="30" t="s">
        <v>37</v>
      </c>
      <c r="B23" s="35">
        <f t="shared" si="0"/>
        <v>2419</v>
      </c>
      <c r="C23" s="34">
        <v>420</v>
      </c>
      <c r="D23" s="34">
        <v>330</v>
      </c>
      <c r="E23" s="34">
        <v>200</v>
      </c>
      <c r="F23" s="34">
        <v>150</v>
      </c>
      <c r="G23" s="34">
        <v>140</v>
      </c>
      <c r="H23" s="34">
        <v>140</v>
      </c>
      <c r="I23" s="34">
        <v>150</v>
      </c>
      <c r="J23" s="34">
        <v>150</v>
      </c>
      <c r="K23" s="34">
        <v>170</v>
      </c>
      <c r="L23" s="34">
        <v>130</v>
      </c>
      <c r="M23" s="34">
        <v>179</v>
      </c>
      <c r="N23" s="34">
        <v>260</v>
      </c>
    </row>
    <row r="24" spans="1:15" x14ac:dyDescent="0.2">
      <c r="A24" s="30" t="s">
        <v>26</v>
      </c>
      <c r="B24" s="35">
        <f t="shared" si="0"/>
        <v>3531</v>
      </c>
      <c r="C24" s="34">
        <v>480</v>
      </c>
      <c r="D24" s="34">
        <v>330</v>
      </c>
      <c r="E24" s="34">
        <v>300</v>
      </c>
      <c r="F24" s="34">
        <v>250</v>
      </c>
      <c r="G24" s="34">
        <v>180</v>
      </c>
      <c r="H24" s="34">
        <v>150</v>
      </c>
      <c r="I24" s="34">
        <v>150</v>
      </c>
      <c r="J24" s="34">
        <v>240</v>
      </c>
      <c r="K24" s="34">
        <v>300</v>
      </c>
      <c r="L24" s="34">
        <v>320</v>
      </c>
      <c r="M24" s="34">
        <v>360</v>
      </c>
      <c r="N24" s="34">
        <v>471</v>
      </c>
    </row>
    <row r="25" spans="1:15" x14ac:dyDescent="0.2">
      <c r="A25" s="30" t="s">
        <v>63</v>
      </c>
      <c r="B25" s="35">
        <f t="shared" si="0"/>
        <v>1625</v>
      </c>
      <c r="C25" s="34">
        <v>160</v>
      </c>
      <c r="D25" s="34">
        <v>153</v>
      </c>
      <c r="E25" s="34">
        <v>122</v>
      </c>
      <c r="F25" s="34">
        <v>110</v>
      </c>
      <c r="G25" s="34">
        <v>99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5" x14ac:dyDescent="0.2">
      <c r="A26" s="30" t="s">
        <v>38</v>
      </c>
      <c r="B26" s="35">
        <f t="shared" si="0"/>
        <v>272</v>
      </c>
      <c r="C26" s="34">
        <v>49</v>
      </c>
      <c r="D26" s="34">
        <v>53</v>
      </c>
      <c r="E26" s="34">
        <v>8</v>
      </c>
      <c r="F26" s="34">
        <v>3</v>
      </c>
      <c r="G26" s="34">
        <v>2</v>
      </c>
      <c r="H26" s="34">
        <v>1</v>
      </c>
      <c r="I26" s="34">
        <v>5</v>
      </c>
      <c r="J26" s="34">
        <v>3</v>
      </c>
      <c r="K26" s="34">
        <v>3</v>
      </c>
      <c r="L26" s="34">
        <v>45</v>
      </c>
      <c r="M26" s="34">
        <v>50</v>
      </c>
      <c r="N26" s="34">
        <v>50</v>
      </c>
    </row>
    <row r="27" spans="1:15" ht="27" customHeight="1" x14ac:dyDescent="0.2">
      <c r="A27" s="47" t="s">
        <v>80</v>
      </c>
      <c r="B27" s="35">
        <f>B28+B29</f>
        <v>1680</v>
      </c>
      <c r="C27" s="34">
        <f t="shared" ref="C27:N27" si="2">C28+C29</f>
        <v>400</v>
      </c>
      <c r="D27" s="34">
        <f t="shared" si="2"/>
        <v>200</v>
      </c>
      <c r="E27" s="34">
        <f t="shared" si="2"/>
        <v>140</v>
      </c>
      <c r="F27" s="34">
        <f t="shared" si="2"/>
        <v>126</v>
      </c>
      <c r="G27" s="34">
        <f t="shared" si="2"/>
        <v>112</v>
      </c>
      <c r="H27" s="34">
        <f t="shared" si="2"/>
        <v>100</v>
      </c>
      <c r="I27" s="34">
        <f t="shared" si="2"/>
        <v>42</v>
      </c>
      <c r="J27" s="34">
        <f t="shared" si="2"/>
        <v>42</v>
      </c>
      <c r="K27" s="34">
        <f t="shared" si="2"/>
        <v>56</v>
      </c>
      <c r="L27" s="34">
        <f t="shared" si="2"/>
        <v>112</v>
      </c>
      <c r="M27" s="34">
        <f t="shared" si="2"/>
        <v>126</v>
      </c>
      <c r="N27" s="34">
        <f t="shared" si="2"/>
        <v>224</v>
      </c>
    </row>
    <row r="28" spans="1:15" ht="15" customHeight="1" x14ac:dyDescent="0.2">
      <c r="A28" s="30" t="s">
        <v>82</v>
      </c>
      <c r="B28" s="35">
        <f t="shared" si="0"/>
        <v>1200</v>
      </c>
      <c r="C28" s="34">
        <v>290</v>
      </c>
      <c r="D28" s="34">
        <v>140</v>
      </c>
      <c r="E28" s="34">
        <v>100</v>
      </c>
      <c r="F28" s="34">
        <v>90</v>
      </c>
      <c r="G28" s="34">
        <v>80</v>
      </c>
      <c r="H28" s="34">
        <v>70</v>
      </c>
      <c r="I28" s="34">
        <v>30</v>
      </c>
      <c r="J28" s="34">
        <v>30</v>
      </c>
      <c r="K28" s="34">
        <v>40</v>
      </c>
      <c r="L28" s="34">
        <v>80</v>
      </c>
      <c r="M28" s="34">
        <v>90</v>
      </c>
      <c r="N28" s="34">
        <v>160</v>
      </c>
    </row>
    <row r="29" spans="1:15" ht="15" customHeight="1" x14ac:dyDescent="0.2">
      <c r="A29" s="47" t="s">
        <v>81</v>
      </c>
      <c r="B29" s="35">
        <f t="shared" si="0"/>
        <v>480</v>
      </c>
      <c r="C29" s="34">
        <v>110</v>
      </c>
      <c r="D29" s="34">
        <v>60</v>
      </c>
      <c r="E29" s="34">
        <v>40</v>
      </c>
      <c r="F29" s="34">
        <v>36</v>
      </c>
      <c r="G29" s="34">
        <v>32</v>
      </c>
      <c r="H29" s="34">
        <v>30</v>
      </c>
      <c r="I29" s="34">
        <v>12</v>
      </c>
      <c r="J29" s="34">
        <v>12</v>
      </c>
      <c r="K29" s="34">
        <v>16</v>
      </c>
      <c r="L29" s="34">
        <v>32</v>
      </c>
      <c r="M29" s="34">
        <v>36</v>
      </c>
      <c r="N29" s="34">
        <v>64</v>
      </c>
    </row>
    <row r="30" spans="1:15" ht="15" x14ac:dyDescent="0.2">
      <c r="A30" s="30" t="s">
        <v>44</v>
      </c>
      <c r="B30" s="35">
        <f t="shared" si="0"/>
        <v>1984.05</v>
      </c>
      <c r="C30" s="34">
        <v>643.04999999999995</v>
      </c>
      <c r="D30" s="34">
        <v>350</v>
      </c>
      <c r="E30" s="34">
        <v>270</v>
      </c>
      <c r="F30" s="34">
        <v>130</v>
      </c>
      <c r="G30" s="34">
        <v>10</v>
      </c>
      <c r="H30" s="34">
        <v>1</v>
      </c>
      <c r="I30" s="34">
        <v>1</v>
      </c>
      <c r="J30" s="34">
        <v>27</v>
      </c>
      <c r="K30" s="34">
        <v>30</v>
      </c>
      <c r="L30" s="34">
        <v>100</v>
      </c>
      <c r="M30" s="34">
        <v>152</v>
      </c>
      <c r="N30" s="34">
        <v>270</v>
      </c>
      <c r="O30" s="2"/>
    </row>
    <row r="31" spans="1:15" x14ac:dyDescent="0.2">
      <c r="A31" s="30" t="s">
        <v>33</v>
      </c>
      <c r="B31" s="35">
        <f t="shared" si="0"/>
        <v>1260</v>
      </c>
      <c r="C31" s="34">
        <v>120</v>
      </c>
      <c r="D31" s="34">
        <v>110</v>
      </c>
      <c r="E31" s="34">
        <v>110</v>
      </c>
      <c r="F31" s="34">
        <v>100</v>
      </c>
      <c r="G31" s="34">
        <v>80</v>
      </c>
      <c r="H31" s="34">
        <v>60</v>
      </c>
      <c r="I31" s="34">
        <v>50</v>
      </c>
      <c r="J31" s="34">
        <v>50</v>
      </c>
      <c r="K31" s="34">
        <v>80</v>
      </c>
      <c r="L31" s="34">
        <v>150</v>
      </c>
      <c r="M31" s="34">
        <v>190</v>
      </c>
      <c r="N31" s="34">
        <v>160</v>
      </c>
    </row>
    <row r="32" spans="1:15" x14ac:dyDescent="0.2">
      <c r="A32" s="30" t="s">
        <v>34</v>
      </c>
      <c r="B32" s="35">
        <f t="shared" si="0"/>
        <v>240</v>
      </c>
      <c r="C32" s="34">
        <v>30</v>
      </c>
      <c r="D32" s="34">
        <v>20</v>
      </c>
      <c r="E32" s="34">
        <v>15</v>
      </c>
      <c r="F32" s="34">
        <v>20</v>
      </c>
      <c r="G32" s="34">
        <v>20</v>
      </c>
      <c r="H32" s="34">
        <v>17</v>
      </c>
      <c r="I32" s="34">
        <v>3</v>
      </c>
      <c r="J32" s="34">
        <v>30</v>
      </c>
      <c r="K32" s="34">
        <v>15</v>
      </c>
      <c r="L32" s="34">
        <v>20</v>
      </c>
      <c r="M32" s="34">
        <v>25</v>
      </c>
      <c r="N32" s="34">
        <v>25</v>
      </c>
    </row>
    <row r="33" spans="1:14" x14ac:dyDescent="0.2">
      <c r="A33" s="30" t="s">
        <v>27</v>
      </c>
      <c r="B33" s="35">
        <f t="shared" si="0"/>
        <v>1700</v>
      </c>
      <c r="C33" s="34">
        <v>270</v>
      </c>
      <c r="D33" s="34">
        <v>130</v>
      </c>
      <c r="E33" s="34">
        <v>130</v>
      </c>
      <c r="F33" s="34">
        <v>120</v>
      </c>
      <c r="G33" s="34">
        <v>110</v>
      </c>
      <c r="H33" s="34">
        <v>100</v>
      </c>
      <c r="I33" s="34">
        <v>100</v>
      </c>
      <c r="J33" s="34">
        <v>100</v>
      </c>
      <c r="K33" s="34">
        <v>130</v>
      </c>
      <c r="L33" s="34">
        <v>150</v>
      </c>
      <c r="M33" s="34">
        <v>160</v>
      </c>
      <c r="N33" s="34">
        <v>200</v>
      </c>
    </row>
    <row r="34" spans="1:14" x14ac:dyDescent="0.2">
      <c r="A34" s="30" t="s">
        <v>28</v>
      </c>
      <c r="B34" s="35">
        <f t="shared" si="0"/>
        <v>7600</v>
      </c>
      <c r="C34" s="34">
        <v>900</v>
      </c>
      <c r="D34" s="34">
        <v>800</v>
      </c>
      <c r="E34" s="34">
        <v>600</v>
      </c>
      <c r="F34" s="34">
        <v>600</v>
      </c>
      <c r="G34" s="34">
        <v>450</v>
      </c>
      <c r="H34" s="34">
        <v>500</v>
      </c>
      <c r="I34" s="34">
        <v>500</v>
      </c>
      <c r="J34" s="34">
        <v>530</v>
      </c>
      <c r="K34" s="34">
        <v>500</v>
      </c>
      <c r="L34" s="34">
        <v>600</v>
      </c>
      <c r="M34" s="34">
        <v>700</v>
      </c>
      <c r="N34" s="34">
        <v>920</v>
      </c>
    </row>
    <row r="35" spans="1:14" x14ac:dyDescent="0.2">
      <c r="A35" s="30" t="s">
        <v>29</v>
      </c>
      <c r="B35" s="35">
        <f t="shared" si="0"/>
        <v>960</v>
      </c>
      <c r="C35" s="34">
        <v>190</v>
      </c>
      <c r="D35" s="34">
        <v>100</v>
      </c>
      <c r="E35" s="34">
        <v>80</v>
      </c>
      <c r="F35" s="34">
        <v>70</v>
      </c>
      <c r="G35" s="34">
        <v>40</v>
      </c>
      <c r="H35" s="34">
        <v>40</v>
      </c>
      <c r="I35" s="34">
        <v>50</v>
      </c>
      <c r="J35" s="34">
        <v>50</v>
      </c>
      <c r="K35" s="34">
        <v>60</v>
      </c>
      <c r="L35" s="34">
        <v>80</v>
      </c>
      <c r="M35" s="34">
        <v>100</v>
      </c>
      <c r="N35" s="34">
        <v>100</v>
      </c>
    </row>
    <row r="36" spans="1:14" x14ac:dyDescent="0.2">
      <c r="A36" s="30" t="s">
        <v>30</v>
      </c>
      <c r="B36" s="35">
        <f t="shared" si="0"/>
        <v>14600</v>
      </c>
      <c r="C36" s="34">
        <v>1900</v>
      </c>
      <c r="D36" s="34">
        <v>1450</v>
      </c>
      <c r="E36" s="34">
        <v>960</v>
      </c>
      <c r="F36" s="34">
        <v>1020</v>
      </c>
      <c r="G36" s="34">
        <v>700</v>
      </c>
      <c r="H36" s="34">
        <v>770</v>
      </c>
      <c r="I36" s="34">
        <v>940</v>
      </c>
      <c r="J36" s="34">
        <v>660</v>
      </c>
      <c r="K36" s="34">
        <v>1400</v>
      </c>
      <c r="L36" s="34">
        <v>1500</v>
      </c>
      <c r="M36" s="34">
        <v>1500</v>
      </c>
      <c r="N36" s="34">
        <v>1800</v>
      </c>
    </row>
    <row r="37" spans="1:14" x14ac:dyDescent="0.2">
      <c r="A37" s="31" t="s">
        <v>83</v>
      </c>
      <c r="B37" s="35">
        <f>B17+B18+B19+B20+B21+B22+B23+B24+B25+B26+B27+B30+B31+B32+B33+B34+B35+B36</f>
        <v>58964.05</v>
      </c>
      <c r="C37" s="35">
        <f t="shared" ref="C37:N37" si="3">C17+C18+C19+C20+C21+C22+C23+C24+C25+C26+C27+C30+C31+C32+C33+C34+C35+C36</f>
        <v>9082.0499999999993</v>
      </c>
      <c r="D37" s="35">
        <f t="shared" si="3"/>
        <v>6156</v>
      </c>
      <c r="E37" s="35">
        <f t="shared" si="3"/>
        <v>4425</v>
      </c>
      <c r="F37" s="35">
        <f t="shared" si="3"/>
        <v>4419</v>
      </c>
      <c r="G37" s="35">
        <f t="shared" si="3"/>
        <v>3293</v>
      </c>
      <c r="H37" s="35">
        <f t="shared" si="3"/>
        <v>3075</v>
      </c>
      <c r="I37" s="35">
        <f t="shared" si="3"/>
        <v>3326</v>
      </c>
      <c r="J37" s="35">
        <f t="shared" si="3"/>
        <v>3130</v>
      </c>
      <c r="K37" s="35">
        <f t="shared" si="3"/>
        <v>4281</v>
      </c>
      <c r="L37" s="35">
        <f t="shared" si="3"/>
        <v>4987</v>
      </c>
      <c r="M37" s="35">
        <f t="shared" si="3"/>
        <v>5702</v>
      </c>
      <c r="N37" s="35">
        <f t="shared" si="3"/>
        <v>7088</v>
      </c>
    </row>
    <row r="38" spans="1:14" ht="25.5" x14ac:dyDescent="0.2">
      <c r="A38" s="63" t="s">
        <v>82</v>
      </c>
      <c r="B38" s="35">
        <f>B37-B29</f>
        <v>58484.05</v>
      </c>
      <c r="C38" s="35">
        <f t="shared" ref="C38:N38" si="4">C37-C29</f>
        <v>8972.0499999999993</v>
      </c>
      <c r="D38" s="35">
        <f t="shared" si="4"/>
        <v>6096</v>
      </c>
      <c r="E38" s="35">
        <f t="shared" si="4"/>
        <v>4385</v>
      </c>
      <c r="F38" s="35">
        <f t="shared" si="4"/>
        <v>4383</v>
      </c>
      <c r="G38" s="35">
        <f t="shared" si="4"/>
        <v>3261</v>
      </c>
      <c r="H38" s="35">
        <f t="shared" si="4"/>
        <v>3045</v>
      </c>
      <c r="I38" s="35">
        <f t="shared" si="4"/>
        <v>3314</v>
      </c>
      <c r="J38" s="35">
        <f t="shared" si="4"/>
        <v>3118</v>
      </c>
      <c r="K38" s="35">
        <f t="shared" si="4"/>
        <v>4265</v>
      </c>
      <c r="L38" s="35">
        <f t="shared" si="4"/>
        <v>4955</v>
      </c>
      <c r="M38" s="35">
        <f t="shared" si="4"/>
        <v>5666</v>
      </c>
      <c r="N38" s="35">
        <f t="shared" si="4"/>
        <v>7024</v>
      </c>
    </row>
    <row r="39" spans="1:14" x14ac:dyDescent="0.2">
      <c r="A39" s="31" t="s">
        <v>81</v>
      </c>
      <c r="B39" s="35">
        <f>B29</f>
        <v>480</v>
      </c>
      <c r="C39" s="35">
        <f t="shared" ref="C39:N39" si="5">C29</f>
        <v>110</v>
      </c>
      <c r="D39" s="35">
        <f t="shared" si="5"/>
        <v>60</v>
      </c>
      <c r="E39" s="35">
        <f t="shared" si="5"/>
        <v>40</v>
      </c>
      <c r="F39" s="35">
        <f t="shared" si="5"/>
        <v>36</v>
      </c>
      <c r="G39" s="35">
        <f t="shared" si="5"/>
        <v>32</v>
      </c>
      <c r="H39" s="35">
        <f t="shared" si="5"/>
        <v>30</v>
      </c>
      <c r="I39" s="35">
        <f t="shared" si="5"/>
        <v>12</v>
      </c>
      <c r="J39" s="35">
        <f t="shared" si="5"/>
        <v>12</v>
      </c>
      <c r="K39" s="35">
        <f t="shared" si="5"/>
        <v>16</v>
      </c>
      <c r="L39" s="35">
        <f t="shared" si="5"/>
        <v>32</v>
      </c>
      <c r="M39" s="35">
        <f t="shared" si="5"/>
        <v>36</v>
      </c>
      <c r="N39" s="35">
        <f t="shared" si="5"/>
        <v>64</v>
      </c>
    </row>
    <row r="40" spans="1:14" ht="38.25" x14ac:dyDescent="0.2">
      <c r="A40" s="32" t="s">
        <v>62</v>
      </c>
      <c r="B40" s="48">
        <f t="shared" ref="B40:B47" si="6">C40+D40+E40+F40+G40+H40+I40+J40+K40+L40+M40+N40</f>
        <v>5176.4999999999991</v>
      </c>
      <c r="C40" s="49">
        <v>535.5</v>
      </c>
      <c r="D40" s="49">
        <v>535.5</v>
      </c>
      <c r="E40" s="49">
        <v>428.4</v>
      </c>
      <c r="F40" s="49">
        <v>428.4</v>
      </c>
      <c r="G40" s="49">
        <v>357</v>
      </c>
      <c r="H40" s="49">
        <v>392.7</v>
      </c>
      <c r="I40" s="49">
        <v>392.7</v>
      </c>
      <c r="J40" s="49">
        <v>392.7</v>
      </c>
      <c r="K40" s="49">
        <v>428.4</v>
      </c>
      <c r="L40" s="49">
        <v>428.4</v>
      </c>
      <c r="M40" s="49">
        <v>428.4</v>
      </c>
      <c r="N40" s="49">
        <v>428.4</v>
      </c>
    </row>
    <row r="41" spans="1:14" ht="51" x14ac:dyDescent="0.2">
      <c r="A41" s="32" t="s">
        <v>86</v>
      </c>
      <c r="B41" s="48">
        <f t="shared" si="6"/>
        <v>2529.46</v>
      </c>
      <c r="C41" s="49">
        <v>365.86</v>
      </c>
      <c r="D41" s="49">
        <v>231.76</v>
      </c>
      <c r="E41" s="49">
        <v>183.85</v>
      </c>
      <c r="F41" s="49">
        <v>130.75</v>
      </c>
      <c r="G41" s="49">
        <v>212.54</v>
      </c>
      <c r="H41" s="49">
        <v>186.15</v>
      </c>
      <c r="I41" s="49">
        <v>234.73</v>
      </c>
      <c r="J41" s="49">
        <v>236.65</v>
      </c>
      <c r="K41" s="49">
        <v>226.17</v>
      </c>
      <c r="L41" s="49">
        <v>117.8</v>
      </c>
      <c r="M41" s="49">
        <v>201.6</v>
      </c>
      <c r="N41" s="49">
        <v>201.6</v>
      </c>
    </row>
    <row r="42" spans="1:14" ht="63.75" x14ac:dyDescent="0.2">
      <c r="A42" s="32" t="s">
        <v>90</v>
      </c>
      <c r="B42" s="48">
        <f>B43+B44</f>
        <v>6117</v>
      </c>
      <c r="C42" s="48">
        <f t="shared" ref="C42:N42" si="7">C43+C44</f>
        <v>1781</v>
      </c>
      <c r="D42" s="48">
        <f t="shared" si="7"/>
        <v>1010</v>
      </c>
      <c r="E42" s="48">
        <f t="shared" si="7"/>
        <v>890</v>
      </c>
      <c r="F42" s="48">
        <f t="shared" si="7"/>
        <v>640</v>
      </c>
      <c r="G42" s="48">
        <f t="shared" si="7"/>
        <v>90</v>
      </c>
      <c r="H42" s="48">
        <f t="shared" si="7"/>
        <v>70</v>
      </c>
      <c r="I42" s="48">
        <f t="shared" si="7"/>
        <v>60</v>
      </c>
      <c r="J42" s="48">
        <f t="shared" si="7"/>
        <v>110</v>
      </c>
      <c r="K42" s="48">
        <f t="shared" si="7"/>
        <v>250</v>
      </c>
      <c r="L42" s="48">
        <f t="shared" si="7"/>
        <v>240</v>
      </c>
      <c r="M42" s="48">
        <f t="shared" si="7"/>
        <v>380</v>
      </c>
      <c r="N42" s="48">
        <f t="shared" si="7"/>
        <v>596</v>
      </c>
    </row>
    <row r="43" spans="1:14" ht="25.5" x14ac:dyDescent="0.2">
      <c r="A43" s="47" t="s">
        <v>82</v>
      </c>
      <c r="B43" s="48">
        <f t="shared" si="6"/>
        <v>3917</v>
      </c>
      <c r="C43" s="49">
        <v>1421</v>
      </c>
      <c r="D43" s="49">
        <v>600</v>
      </c>
      <c r="E43" s="49">
        <v>500</v>
      </c>
      <c r="F43" s="49">
        <v>300</v>
      </c>
      <c r="G43" s="49">
        <v>30</v>
      </c>
      <c r="H43" s="49">
        <v>40</v>
      </c>
      <c r="I43" s="49">
        <v>30</v>
      </c>
      <c r="J43" s="49">
        <v>70</v>
      </c>
      <c r="K43" s="49">
        <v>210</v>
      </c>
      <c r="L43" s="49">
        <v>200</v>
      </c>
      <c r="M43" s="49">
        <v>270</v>
      </c>
      <c r="N43" s="49">
        <v>246</v>
      </c>
    </row>
    <row r="44" spans="1:14" x14ac:dyDescent="0.2">
      <c r="A44" s="30" t="s">
        <v>81</v>
      </c>
      <c r="B44" s="48">
        <f t="shared" si="6"/>
        <v>2200</v>
      </c>
      <c r="C44" s="49">
        <v>360</v>
      </c>
      <c r="D44" s="49">
        <v>410</v>
      </c>
      <c r="E44" s="49">
        <v>390</v>
      </c>
      <c r="F44" s="49">
        <v>340</v>
      </c>
      <c r="G44" s="49">
        <v>60</v>
      </c>
      <c r="H44" s="49">
        <v>30</v>
      </c>
      <c r="I44" s="49">
        <v>30</v>
      </c>
      <c r="J44" s="49">
        <v>40</v>
      </c>
      <c r="K44" s="49">
        <v>40</v>
      </c>
      <c r="L44" s="49">
        <v>40</v>
      </c>
      <c r="M44" s="49">
        <v>110</v>
      </c>
      <c r="N44" s="49">
        <v>350</v>
      </c>
    </row>
    <row r="45" spans="1:14" ht="63.75" x14ac:dyDescent="0.2">
      <c r="A45" s="32" t="s">
        <v>91</v>
      </c>
      <c r="B45" s="48">
        <f t="shared" si="6"/>
        <v>954</v>
      </c>
      <c r="C45" s="49">
        <v>119</v>
      </c>
      <c r="D45" s="49">
        <v>100</v>
      </c>
      <c r="E45" s="49">
        <v>90</v>
      </c>
      <c r="F45" s="49">
        <v>45</v>
      </c>
      <c r="G45" s="49">
        <v>180</v>
      </c>
      <c r="H45" s="49">
        <v>20</v>
      </c>
      <c r="I45" s="49">
        <v>20</v>
      </c>
      <c r="J45" s="49">
        <v>50</v>
      </c>
      <c r="K45" s="49">
        <v>20</v>
      </c>
      <c r="L45" s="49">
        <v>60</v>
      </c>
      <c r="M45" s="49">
        <v>140</v>
      </c>
      <c r="N45" s="49">
        <v>110</v>
      </c>
    </row>
    <row r="46" spans="1:14" ht="63.75" x14ac:dyDescent="0.2">
      <c r="A46" s="47" t="s">
        <v>92</v>
      </c>
      <c r="B46" s="48">
        <f t="shared" si="6"/>
        <v>124</v>
      </c>
      <c r="C46" s="49">
        <v>10</v>
      </c>
      <c r="D46" s="49">
        <v>10</v>
      </c>
      <c r="E46" s="49">
        <v>5</v>
      </c>
      <c r="F46" s="49">
        <v>3</v>
      </c>
      <c r="G46" s="49">
        <v>2</v>
      </c>
      <c r="H46" s="49">
        <v>2</v>
      </c>
      <c r="I46" s="49">
        <v>2</v>
      </c>
      <c r="J46" s="49">
        <v>5</v>
      </c>
      <c r="K46" s="49">
        <v>5</v>
      </c>
      <c r="L46" s="49">
        <v>5</v>
      </c>
      <c r="M46" s="49">
        <v>30</v>
      </c>
      <c r="N46" s="49">
        <v>45</v>
      </c>
    </row>
    <row r="47" spans="1:14" ht="63.75" x14ac:dyDescent="0.2">
      <c r="A47" s="47" t="s">
        <v>93</v>
      </c>
      <c r="B47" s="48">
        <f t="shared" si="6"/>
        <v>146</v>
      </c>
      <c r="C47" s="49">
        <v>10</v>
      </c>
      <c r="D47" s="49">
        <v>10</v>
      </c>
      <c r="E47" s="49">
        <v>6</v>
      </c>
      <c r="F47" s="49">
        <v>5</v>
      </c>
      <c r="G47" s="49">
        <v>5</v>
      </c>
      <c r="H47" s="49">
        <v>5</v>
      </c>
      <c r="I47" s="49">
        <v>5</v>
      </c>
      <c r="J47" s="49">
        <v>5</v>
      </c>
      <c r="K47" s="49">
        <v>10</v>
      </c>
      <c r="L47" s="49">
        <v>15</v>
      </c>
      <c r="M47" s="49">
        <v>20</v>
      </c>
      <c r="N47" s="49">
        <v>50</v>
      </c>
    </row>
    <row r="48" spans="1:14" ht="25.5" x14ac:dyDescent="0.2">
      <c r="A48" s="33" t="s">
        <v>84</v>
      </c>
      <c r="B48" s="56">
        <f>B16+B37+B40+B41+B42+B45+B46+B47</f>
        <v>101763.01000000001</v>
      </c>
      <c r="C48" s="56">
        <f t="shared" ref="C48:N48" si="8">C16+C37+C40+C41+C42+C45+C46+C47</f>
        <v>16164.41</v>
      </c>
      <c r="D48" s="56">
        <f t="shared" si="8"/>
        <v>11653.26</v>
      </c>
      <c r="E48" s="56">
        <f t="shared" si="8"/>
        <v>8779.25</v>
      </c>
      <c r="F48" s="56">
        <f t="shared" si="8"/>
        <v>8303.15</v>
      </c>
      <c r="G48" s="56">
        <f t="shared" si="8"/>
        <v>6379.54</v>
      </c>
      <c r="H48" s="56">
        <f t="shared" si="8"/>
        <v>4680.8499999999995</v>
      </c>
      <c r="I48" s="56">
        <f t="shared" si="8"/>
        <v>4405.4299999999994</v>
      </c>
      <c r="J48" s="56">
        <f t="shared" si="8"/>
        <v>4294.3499999999995</v>
      </c>
      <c r="K48" s="56">
        <f t="shared" si="8"/>
        <v>6800.57</v>
      </c>
      <c r="L48" s="56">
        <f t="shared" si="8"/>
        <v>8364.2000000000007</v>
      </c>
      <c r="M48" s="56">
        <f t="shared" si="8"/>
        <v>9877</v>
      </c>
      <c r="N48" s="56">
        <f t="shared" si="8"/>
        <v>12061</v>
      </c>
    </row>
    <row r="49" spans="1:15" ht="25.5" x14ac:dyDescent="0.2">
      <c r="A49" s="33" t="s">
        <v>95</v>
      </c>
      <c r="B49" s="56">
        <f>B16+B37+B40+B41+B42+B46</f>
        <v>100663.01000000001</v>
      </c>
      <c r="C49" s="56">
        <f t="shared" ref="C49:N49" si="9">C16+C37+C40+C41+C42+C46</f>
        <v>16035.41</v>
      </c>
      <c r="D49" s="56">
        <f t="shared" si="9"/>
        <v>11543.26</v>
      </c>
      <c r="E49" s="56">
        <f t="shared" si="9"/>
        <v>8683.25</v>
      </c>
      <c r="F49" s="56">
        <f t="shared" si="9"/>
        <v>8253.15</v>
      </c>
      <c r="G49" s="56">
        <f t="shared" si="9"/>
        <v>6194.54</v>
      </c>
      <c r="H49" s="56">
        <f t="shared" si="9"/>
        <v>4655.8499999999995</v>
      </c>
      <c r="I49" s="56">
        <f t="shared" si="9"/>
        <v>4380.4299999999994</v>
      </c>
      <c r="J49" s="56">
        <f t="shared" si="9"/>
        <v>4239.3499999999995</v>
      </c>
      <c r="K49" s="56">
        <f t="shared" si="9"/>
        <v>6770.57</v>
      </c>
      <c r="L49" s="56">
        <f t="shared" si="9"/>
        <v>8289.2000000000007</v>
      </c>
      <c r="M49" s="56">
        <f t="shared" si="9"/>
        <v>9717</v>
      </c>
      <c r="N49" s="56">
        <f t="shared" si="9"/>
        <v>11901</v>
      </c>
    </row>
    <row r="50" spans="1:15" ht="28.5" customHeight="1" x14ac:dyDescent="0.2">
      <c r="A50" s="63" t="s">
        <v>82</v>
      </c>
      <c r="B50" s="57">
        <f>B49-B51</f>
        <v>97983.010000000009</v>
      </c>
      <c r="C50" s="57">
        <f t="shared" ref="C50:N50" si="10">C49-C51</f>
        <v>15565.41</v>
      </c>
      <c r="D50" s="57">
        <f t="shared" si="10"/>
        <v>11073.26</v>
      </c>
      <c r="E50" s="57">
        <f t="shared" si="10"/>
        <v>8253.25</v>
      </c>
      <c r="F50" s="57">
        <f t="shared" si="10"/>
        <v>7877.15</v>
      </c>
      <c r="G50" s="57">
        <f t="shared" si="10"/>
        <v>6102.54</v>
      </c>
      <c r="H50" s="57">
        <f t="shared" si="10"/>
        <v>4595.8499999999995</v>
      </c>
      <c r="I50" s="57">
        <f t="shared" si="10"/>
        <v>4338.4299999999994</v>
      </c>
      <c r="J50" s="57">
        <f t="shared" si="10"/>
        <v>4187.3499999999995</v>
      </c>
      <c r="K50" s="57">
        <f t="shared" si="10"/>
        <v>6714.57</v>
      </c>
      <c r="L50" s="57">
        <f t="shared" si="10"/>
        <v>8217.2000000000007</v>
      </c>
      <c r="M50" s="57">
        <f t="shared" si="10"/>
        <v>9571</v>
      </c>
      <c r="N50" s="57">
        <f t="shared" si="10"/>
        <v>11487</v>
      </c>
    </row>
    <row r="51" spans="1:15" x14ac:dyDescent="0.2">
      <c r="A51" s="31" t="s">
        <v>81</v>
      </c>
      <c r="B51" s="58">
        <f>B39+B44</f>
        <v>2680</v>
      </c>
      <c r="C51" s="58">
        <f t="shared" ref="C51:N51" si="11">C39+C44</f>
        <v>470</v>
      </c>
      <c r="D51" s="58">
        <f t="shared" si="11"/>
        <v>470</v>
      </c>
      <c r="E51" s="58">
        <f t="shared" si="11"/>
        <v>430</v>
      </c>
      <c r="F51" s="58">
        <f t="shared" si="11"/>
        <v>376</v>
      </c>
      <c r="G51" s="58">
        <f t="shared" si="11"/>
        <v>92</v>
      </c>
      <c r="H51" s="58">
        <f t="shared" si="11"/>
        <v>60</v>
      </c>
      <c r="I51" s="58">
        <f t="shared" si="11"/>
        <v>42</v>
      </c>
      <c r="J51" s="58">
        <f t="shared" si="11"/>
        <v>52</v>
      </c>
      <c r="K51" s="58">
        <f t="shared" si="11"/>
        <v>56</v>
      </c>
      <c r="L51" s="58">
        <f t="shared" si="11"/>
        <v>72</v>
      </c>
      <c r="M51" s="58">
        <f t="shared" si="11"/>
        <v>146</v>
      </c>
      <c r="N51" s="58">
        <f t="shared" si="11"/>
        <v>414</v>
      </c>
      <c r="O51" s="54"/>
    </row>
    <row r="52" spans="1:15" ht="25.5" x14ac:dyDescent="0.2">
      <c r="A52" s="33" t="s">
        <v>94</v>
      </c>
      <c r="B52" s="64">
        <f>B45+B47</f>
        <v>1100</v>
      </c>
      <c r="C52" s="64">
        <f t="shared" ref="C52:N52" si="12">C45+C47</f>
        <v>129</v>
      </c>
      <c r="D52" s="64">
        <f t="shared" si="12"/>
        <v>110</v>
      </c>
      <c r="E52" s="64">
        <f t="shared" si="12"/>
        <v>96</v>
      </c>
      <c r="F52" s="64">
        <f t="shared" si="12"/>
        <v>50</v>
      </c>
      <c r="G52" s="64">
        <f t="shared" si="12"/>
        <v>185</v>
      </c>
      <c r="H52" s="64">
        <f t="shared" si="12"/>
        <v>25</v>
      </c>
      <c r="I52" s="64">
        <f t="shared" si="12"/>
        <v>25</v>
      </c>
      <c r="J52" s="64">
        <f t="shared" si="12"/>
        <v>55</v>
      </c>
      <c r="K52" s="64">
        <f t="shared" si="12"/>
        <v>30</v>
      </c>
      <c r="L52" s="64">
        <f t="shared" si="12"/>
        <v>75</v>
      </c>
      <c r="M52" s="64">
        <f t="shared" si="12"/>
        <v>160</v>
      </c>
      <c r="N52" s="64">
        <f t="shared" si="12"/>
        <v>160</v>
      </c>
    </row>
    <row r="53" spans="1:15" ht="15.75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5" ht="15.75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5" ht="18.75" x14ac:dyDescent="0.3">
      <c r="A55" s="28" t="s">
        <v>99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7"/>
    </row>
    <row r="56" spans="1:15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5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5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5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" x14ac:dyDescent="0.2">
      <c r="N61" s="1"/>
    </row>
    <row r="62" spans="1:15" ht="15" x14ac:dyDescent="0.2">
      <c r="N62" s="1"/>
    </row>
    <row r="63" spans="1:15" ht="15" x14ac:dyDescent="0.2">
      <c r="N63" s="1"/>
    </row>
    <row r="64" spans="1:15" ht="15" x14ac:dyDescent="0.2">
      <c r="N64" s="1"/>
    </row>
    <row r="65" spans="14:14" ht="15" x14ac:dyDescent="0.2">
      <c r="N65" s="1"/>
    </row>
    <row r="66" spans="14:14" ht="15" x14ac:dyDescent="0.2">
      <c r="N66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I4" sqref="I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103</v>
      </c>
      <c r="J4" s="3"/>
      <c r="K4" s="3"/>
      <c r="L4" s="3"/>
      <c r="M4" s="4"/>
      <c r="N4" s="4"/>
    </row>
    <row r="5" spans="1:14" ht="15.75" x14ac:dyDescent="0.25">
      <c r="A5" s="4"/>
      <c r="B5" s="6"/>
      <c r="C5" s="6"/>
      <c r="D5" s="6"/>
      <c r="E5" s="6" t="s">
        <v>71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 x14ac:dyDescent="0.25">
      <c r="A6" s="7"/>
      <c r="B6" s="6" t="s">
        <v>73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 x14ac:dyDescent="0.25">
      <c r="A7" s="7"/>
      <c r="B7" s="6" t="s">
        <v>87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88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 x14ac:dyDescent="0.25">
      <c r="A10" s="46" t="s">
        <v>80</v>
      </c>
      <c r="B10" s="19">
        <f>C10+D10+E10+F10+G10+H10+I10+J10+K10+L10+M10+N10</f>
        <v>2.806</v>
      </c>
      <c r="C10" s="20">
        <f>C11+C12</f>
        <v>0.61370000000000002</v>
      </c>
      <c r="D10" s="20">
        <f t="shared" ref="D10:N10" si="0">D11+D12</f>
        <v>0.57279999999999998</v>
      </c>
      <c r="E10" s="20">
        <f t="shared" si="0"/>
        <v>0.47170000000000001</v>
      </c>
      <c r="F10" s="20">
        <f t="shared" si="0"/>
        <v>0.10300000000000001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0.22199999999999998</v>
      </c>
      <c r="M10" s="20">
        <f t="shared" si="0"/>
        <v>0.26600000000000001</v>
      </c>
      <c r="N10" s="20">
        <f t="shared" si="0"/>
        <v>0.55679999999999996</v>
      </c>
    </row>
    <row r="11" spans="1:14" ht="31.5" x14ac:dyDescent="0.25">
      <c r="A11" s="46" t="s">
        <v>82</v>
      </c>
      <c r="B11" s="19">
        <f>C11+D11+E11+F11+G11+H11+I11+J11+K11+L11+M11+N11</f>
        <v>1.9</v>
      </c>
      <c r="C11" s="20">
        <v>0.41570000000000001</v>
      </c>
      <c r="D11" s="20">
        <v>0.38779999999999998</v>
      </c>
      <c r="E11" s="20">
        <v>0.31969999999999998</v>
      </c>
      <c r="F11" s="20">
        <v>7.0000000000000007E-2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0.15</v>
      </c>
      <c r="M11" s="20">
        <v>0.18</v>
      </c>
      <c r="N11" s="20">
        <v>0.37680000000000002</v>
      </c>
    </row>
    <row r="12" spans="1:14" ht="19.5" customHeight="1" x14ac:dyDescent="0.25">
      <c r="A12" s="46" t="s">
        <v>81</v>
      </c>
      <c r="B12" s="19">
        <f>C12+D12+E12+F12+G12+H12+I12+J12+K12+L12+M12+N12</f>
        <v>0.90599999999999992</v>
      </c>
      <c r="C12" s="20">
        <v>0.19800000000000001</v>
      </c>
      <c r="D12" s="20">
        <v>0.185</v>
      </c>
      <c r="E12" s="20">
        <v>0.152</v>
      </c>
      <c r="F12" s="20">
        <v>3.3000000000000002E-2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7.1999999999999995E-2</v>
      </c>
      <c r="M12" s="20">
        <v>8.5999999999999993E-2</v>
      </c>
      <c r="N12" s="20">
        <v>0.18</v>
      </c>
    </row>
    <row r="13" spans="1:14" ht="31.5" x14ac:dyDescent="0.25">
      <c r="A13" s="16" t="s">
        <v>84</v>
      </c>
      <c r="B13" s="19">
        <f>B10</f>
        <v>2.806</v>
      </c>
      <c r="C13" s="19">
        <f>C10</f>
        <v>0.61370000000000002</v>
      </c>
      <c r="D13" s="19">
        <f t="shared" ref="D13:N13" si="1">D10</f>
        <v>0.57279999999999998</v>
      </c>
      <c r="E13" s="19">
        <f t="shared" si="1"/>
        <v>0.47170000000000001</v>
      </c>
      <c r="F13" s="19">
        <f t="shared" si="1"/>
        <v>0.10300000000000001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0.22199999999999998</v>
      </c>
      <c r="M13" s="19">
        <f t="shared" si="1"/>
        <v>0.26600000000000001</v>
      </c>
      <c r="N13" s="19">
        <f t="shared" si="1"/>
        <v>0.55679999999999996</v>
      </c>
    </row>
    <row r="14" spans="1:14" ht="33.75" customHeight="1" x14ac:dyDescent="0.25">
      <c r="A14" s="46" t="s">
        <v>82</v>
      </c>
      <c r="B14" s="19">
        <f>C14+D14+E14+F14+G14+H14+I14+J14+K14+L14+M14+N14</f>
        <v>1.9</v>
      </c>
      <c r="C14" s="20">
        <v>0.41570000000000001</v>
      </c>
      <c r="D14" s="20">
        <v>0.38779999999999998</v>
      </c>
      <c r="E14" s="20">
        <v>0.31969999999999998</v>
      </c>
      <c r="F14" s="20">
        <v>7.0000000000000007E-2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0.15</v>
      </c>
      <c r="M14" s="20">
        <v>0.18</v>
      </c>
      <c r="N14" s="20">
        <v>0.37680000000000002</v>
      </c>
    </row>
    <row r="15" spans="1:14" ht="21.75" customHeight="1" x14ac:dyDescent="0.25">
      <c r="A15" s="46" t="s">
        <v>81</v>
      </c>
      <c r="B15" s="19">
        <f>C15+D15+E15+F15+G15+H15+I15+J15+K15+L15+M15+N15</f>
        <v>0.90599999999999992</v>
      </c>
      <c r="C15" s="20">
        <v>0.19800000000000001</v>
      </c>
      <c r="D15" s="20">
        <v>0.185</v>
      </c>
      <c r="E15" s="20">
        <v>0.152</v>
      </c>
      <c r="F15" s="20">
        <v>3.3000000000000002E-2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7.1999999999999995E-2</v>
      </c>
      <c r="M15" s="20">
        <v>8.5999999999999993E-2</v>
      </c>
      <c r="N15" s="20">
        <v>0.18</v>
      </c>
    </row>
    <row r="16" spans="1:14" ht="15.75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x14ac:dyDescent="0.3">
      <c r="A20" s="28" t="s">
        <v>98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N26" s="1"/>
    </row>
    <row r="27" spans="1:14" ht="15" x14ac:dyDescent="0.2">
      <c r="N27" s="1"/>
    </row>
    <row r="28" spans="1:14" ht="15" x14ac:dyDescent="0.2">
      <c r="N28" s="1"/>
    </row>
    <row r="29" spans="1:14" ht="15" x14ac:dyDescent="0.2">
      <c r="N29" s="1"/>
    </row>
    <row r="30" spans="1:14" ht="15" x14ac:dyDescent="0.2">
      <c r="N30" s="1"/>
    </row>
    <row r="31" spans="1:14" ht="15" x14ac:dyDescent="0.2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75" workbookViewId="0">
      <selection activeCell="J4" sqref="J4"/>
    </sheetView>
  </sheetViews>
  <sheetFormatPr defaultRowHeight="12.75" x14ac:dyDescent="0.2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105</v>
      </c>
      <c r="K4" s="3"/>
      <c r="L4" s="3"/>
      <c r="M4" s="3"/>
      <c r="N4" s="4"/>
      <c r="O4" s="4"/>
    </row>
    <row r="5" spans="1:15" ht="15.75" x14ac:dyDescent="0.25">
      <c r="A5" s="4"/>
      <c r="B5" s="4"/>
      <c r="C5" s="6"/>
      <c r="D5" s="6"/>
      <c r="E5" s="6"/>
      <c r="F5" s="6" t="s">
        <v>71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 x14ac:dyDescent="0.25">
      <c r="A6" s="7"/>
      <c r="B6" s="7"/>
      <c r="C6" s="6" t="s">
        <v>74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 x14ac:dyDescent="0.25">
      <c r="A7" s="7"/>
      <c r="B7" s="7"/>
      <c r="C7" s="6" t="s">
        <v>96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 x14ac:dyDescent="0.2">
      <c r="A9" s="37" t="s">
        <v>4</v>
      </c>
      <c r="B9" s="37" t="s">
        <v>75</v>
      </c>
      <c r="C9" s="37" t="s">
        <v>88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 x14ac:dyDescent="0.25">
      <c r="A11" s="69" t="s">
        <v>41</v>
      </c>
      <c r="B11" s="21" t="s">
        <v>76</v>
      </c>
      <c r="C11" s="15">
        <f>D11+E11+F11+G11+H11+I11+J11+K11+L11+M11+N11+O11</f>
        <v>6.8000000000000007</v>
      </c>
      <c r="D11" s="14">
        <v>1.6</v>
      </c>
      <c r="E11" s="14">
        <v>1.3</v>
      </c>
      <c r="F11" s="14">
        <v>0.8</v>
      </c>
      <c r="G11" s="14">
        <v>0.4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0.7</v>
      </c>
      <c r="N11" s="14">
        <v>0.8</v>
      </c>
      <c r="O11" s="14">
        <v>1.2</v>
      </c>
    </row>
    <row r="12" spans="1:15" ht="25.5" customHeight="1" x14ac:dyDescent="0.25">
      <c r="A12" s="70"/>
      <c r="B12" s="21" t="s">
        <v>77</v>
      </c>
      <c r="C12" s="15">
        <f>D12+E12+F12+G12+H12+I12+J12+K12+L12+M12+N12+O12</f>
        <v>7</v>
      </c>
      <c r="D12" s="14">
        <v>1.6</v>
      </c>
      <c r="E12" s="14">
        <v>1.2</v>
      </c>
      <c r="F12" s="14">
        <v>0.8</v>
      </c>
      <c r="G12" s="14">
        <v>0.4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0.4</v>
      </c>
      <c r="N12" s="14">
        <v>1.1000000000000001</v>
      </c>
      <c r="O12" s="14">
        <v>1.5</v>
      </c>
    </row>
    <row r="13" spans="1:15" ht="18" customHeight="1" x14ac:dyDescent="0.25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 x14ac:dyDescent="0.25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 x14ac:dyDescent="0.3">
      <c r="A17" s="28" t="s">
        <v>101</v>
      </c>
      <c r="B17" s="28"/>
      <c r="C17" s="28"/>
      <c r="D17" s="28"/>
      <c r="E17" s="28"/>
      <c r="F17" s="28"/>
      <c r="G17" s="28"/>
      <c r="H17" s="28" t="s">
        <v>100</v>
      </c>
      <c r="I17" s="28"/>
      <c r="J17" s="28"/>
      <c r="K17" s="28"/>
      <c r="L17" s="28"/>
      <c r="M17" s="28"/>
      <c r="N17" s="7"/>
      <c r="O17" s="7"/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 x14ac:dyDescent="0.2">
      <c r="O24" s="1"/>
    </row>
    <row r="25" spans="1:15" ht="15" x14ac:dyDescent="0.2">
      <c r="O25" s="1"/>
    </row>
    <row r="26" spans="1:15" ht="15" x14ac:dyDescent="0.2">
      <c r="O26" s="1"/>
    </row>
    <row r="27" spans="1:15" ht="15" x14ac:dyDescent="0.2">
      <c r="O27" s="1"/>
    </row>
    <row r="28" spans="1:15" ht="15" x14ac:dyDescent="0.2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 (2020)</vt:lpstr>
      <vt:lpstr>2272 (2020)</vt:lpstr>
      <vt:lpstr>2273 (2020)</vt:lpstr>
      <vt:lpstr>2274 (2020)</vt:lpstr>
      <vt:lpstr>2275 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Пєхова Людмила Миколаївна</cp:lastModifiedBy>
  <cp:lastPrinted>2021-01-04T09:43:53Z</cp:lastPrinted>
  <dcterms:created xsi:type="dcterms:W3CDTF">1996-10-08T23:32:33Z</dcterms:created>
  <dcterms:modified xsi:type="dcterms:W3CDTF">2021-01-12T09:43:24Z</dcterms:modified>
</cp:coreProperties>
</file>