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риф 2020 АТ СНВО\До опрелюднення уд. норм АТ СНВО\"/>
    </mc:Choice>
  </mc:AlternateContent>
  <bookViews>
    <workbookView xWindow="120" yWindow="135" windowWidth="10005" windowHeight="10005"/>
  </bookViews>
  <sheets>
    <sheet name="Печать в тариф 2020" sheetId="7" r:id="rId1"/>
  </sheets>
  <definedNames>
    <definedName name="_xlnm.Print_Titles" localSheetId="0">'Печать в тариф 2020'!$6:$7</definedName>
  </definedNames>
  <calcPr calcId="162913"/>
</workbook>
</file>

<file path=xl/calcChain.xml><?xml version="1.0" encoding="utf-8"?>
<calcChain xmlns="http://schemas.openxmlformats.org/spreadsheetml/2006/main">
  <c r="E8" i="7" l="1"/>
  <c r="D216" i="7" l="1"/>
  <c r="C216" i="7" s="1"/>
  <c r="E214" i="7"/>
  <c r="E51" i="7"/>
  <c r="E123" i="7"/>
  <c r="E206" i="7"/>
  <c r="E121" i="7"/>
  <c r="E168" i="7"/>
  <c r="E167" i="7"/>
  <c r="E156" i="7"/>
  <c r="E57" i="7"/>
  <c r="E104" i="7"/>
  <c r="E103" i="7"/>
  <c r="E175" i="7"/>
  <c r="E102" i="7"/>
  <c r="E46" i="7"/>
  <c r="E215" i="7"/>
  <c r="E213" i="7"/>
  <c r="E212" i="7"/>
  <c r="E211" i="7"/>
  <c r="E210" i="7"/>
  <c r="E209" i="7"/>
  <c r="E208" i="7"/>
  <c r="E207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4" i="7"/>
  <c r="E173" i="7"/>
  <c r="E172" i="7"/>
  <c r="E171" i="7"/>
  <c r="E170" i="7"/>
  <c r="E169" i="7"/>
  <c r="E166" i="7"/>
  <c r="E165" i="7"/>
  <c r="E164" i="7"/>
  <c r="E163" i="7"/>
  <c r="E162" i="7"/>
  <c r="E161" i="7"/>
  <c r="E160" i="7"/>
  <c r="E159" i="7"/>
  <c r="E158" i="7"/>
  <c r="E157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2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6" i="7"/>
  <c r="E55" i="7"/>
  <c r="E54" i="7"/>
  <c r="E53" i="7"/>
  <c r="E52" i="7"/>
  <c r="E50" i="7"/>
  <c r="E49" i="7"/>
  <c r="E48" i="7"/>
  <c r="E47" i="7"/>
  <c r="D45" i="7"/>
  <c r="C45" i="7" s="1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D23" i="7"/>
  <c r="C23" i="7" s="1"/>
  <c r="E22" i="7"/>
  <c r="E21" i="7"/>
  <c r="D20" i="7"/>
  <c r="C20" i="7" s="1"/>
  <c r="E19" i="7"/>
  <c r="E18" i="7"/>
  <c r="E17" i="7"/>
  <c r="E16" i="7"/>
  <c r="E15" i="7"/>
  <c r="E14" i="7"/>
  <c r="E13" i="7"/>
  <c r="E12" i="7"/>
  <c r="D11" i="7"/>
  <c r="E10" i="7"/>
  <c r="E9" i="7"/>
  <c r="C11" i="7" l="1"/>
  <c r="C217" i="7" s="1"/>
  <c r="E217" i="7"/>
</calcChain>
</file>

<file path=xl/sharedStrings.xml><?xml version="1.0" encoding="utf-8"?>
<sst xmlns="http://schemas.openxmlformats.org/spreadsheetml/2006/main" count="233" uniqueCount="227">
  <si>
    <t xml:space="preserve"> ВОСКРЕСЕНСЬКА вул., б.13б</t>
  </si>
  <si>
    <t xml:space="preserve"> ГЕНЕРАЛА ЧИБІСОВА вул., б.16 кор.1</t>
  </si>
  <si>
    <t xml:space="preserve"> ГОРЬКОГО вул., б.23 кор.1</t>
  </si>
  <si>
    <t xml:space="preserve"> ГОРЬКОГО вул., б.23 кор.2</t>
  </si>
  <si>
    <t xml:space="preserve"> ГОРЬКОГО пл., б.2</t>
  </si>
  <si>
    <t xml:space="preserve"> ГОРЬКОГО пл., б.4</t>
  </si>
  <si>
    <t xml:space="preserve"> ГОРЬКОГО пл., б.5</t>
  </si>
  <si>
    <t xml:space="preserve"> ГОРЬКОГО пл., б.6</t>
  </si>
  <si>
    <t xml:space="preserve"> ДАНИЛА ГАЛИЦЬКОГО вул., б.27</t>
  </si>
  <si>
    <t xml:space="preserve"> ЗАСУМСЬКА вул., б.11</t>
  </si>
  <si>
    <t xml:space="preserve"> ЗАСУМСЬКА вул., б.12А</t>
  </si>
  <si>
    <t xml:space="preserve"> ЗАСУМСЬКА вул., б.12Г</t>
  </si>
  <si>
    <t xml:space="preserve"> ЗАСУМСЬКА вул., б.13</t>
  </si>
  <si>
    <t xml:space="preserve"> ЗАСУМСЬКА вул., б.14</t>
  </si>
  <si>
    <t xml:space="preserve"> ЗАСУМСЬКА вул., б.16 кор.5</t>
  </si>
  <si>
    <t xml:space="preserve"> ЗАСУМСЬКА вул., б.16Б</t>
  </si>
  <si>
    <t xml:space="preserve"> ІВАНА ВИГОВСЬКОГО вул., б.14</t>
  </si>
  <si>
    <t xml:space="preserve"> ІВАНА ВИГОВСЬКОГО вул.,б.6</t>
  </si>
  <si>
    <t xml:space="preserve"> ІЛЛІНСЬКА вул., б.10</t>
  </si>
  <si>
    <t xml:space="preserve"> ІЛЛІНСЬКА вул., б.12</t>
  </si>
  <si>
    <t xml:space="preserve"> ІЛЛІНСЬКА вул., б.12 кор.1</t>
  </si>
  <si>
    <t xml:space="preserve"> ІЛЛІНСЬКА вул., б.12 кор.2</t>
  </si>
  <si>
    <t xml:space="preserve"> ІЛЛІНСЬКА вул., б.49</t>
  </si>
  <si>
    <t xml:space="preserve"> ІЛЛІНСЬКА вул., б.51 кор.1</t>
  </si>
  <si>
    <t xml:space="preserve"> ІЛЛІНСЬКА вул., б.51Г</t>
  </si>
  <si>
    <t xml:space="preserve"> ІЛЛІНСЬКА вул., б.52 кор.1</t>
  </si>
  <si>
    <t xml:space="preserve"> ІЛЛІНСЬКА вул., б.52 кор.2</t>
  </si>
  <si>
    <t xml:space="preserve"> ІЛЛІНСЬКА вул.,б.51В</t>
  </si>
  <si>
    <t xml:space="preserve"> КОВПАКА вул., б.11</t>
  </si>
  <si>
    <t xml:space="preserve"> КОВПАКА вул., б.13</t>
  </si>
  <si>
    <t xml:space="preserve"> КОВПАКА вул., б.15</t>
  </si>
  <si>
    <t xml:space="preserve"> КОВПАКА вул., б.17</t>
  </si>
  <si>
    <t xml:space="preserve"> КОВПАКА вул., б.23</t>
  </si>
  <si>
    <t xml:space="preserve"> КОВПАКА вул., б.29</t>
  </si>
  <si>
    <t xml:space="preserve"> КОВПАКА вул., б.31</t>
  </si>
  <si>
    <t xml:space="preserve"> КОВПАКА вул., б.33</t>
  </si>
  <si>
    <t xml:space="preserve"> КОВПАКА вул., б.35</t>
  </si>
  <si>
    <t xml:space="preserve"> КОВПАКА вул., б.41</t>
  </si>
  <si>
    <t xml:space="preserve"> КОВПАКА вул., б.43</t>
  </si>
  <si>
    <t xml:space="preserve"> КОВПАКА вул., б.45</t>
  </si>
  <si>
    <t xml:space="preserve"> КОВПАКА вул., б.47</t>
  </si>
  <si>
    <t xml:space="preserve"> КОВПАКА вул., б.53</t>
  </si>
  <si>
    <t xml:space="preserve"> КОВПАКА вул., б.55</t>
  </si>
  <si>
    <t xml:space="preserve"> КОВПАКА вул., б.59</t>
  </si>
  <si>
    <t xml:space="preserve"> КОВПАКА вул., б.61</t>
  </si>
  <si>
    <t xml:space="preserve"> КОВПАКА вул., б.63</t>
  </si>
  <si>
    <t xml:space="preserve"> КОВПАКА вул., б.65</t>
  </si>
  <si>
    <t xml:space="preserve"> КОВПАКА вул., б.67</t>
  </si>
  <si>
    <t xml:space="preserve"> КОВПАКА вул., б.71</t>
  </si>
  <si>
    <t xml:space="preserve"> КОВПАКА вул., б.73</t>
  </si>
  <si>
    <t xml:space="preserve"> КОВПАКА вул., б.75</t>
  </si>
  <si>
    <t xml:space="preserve"> КОВПАКА вул., б.75А</t>
  </si>
  <si>
    <t xml:space="preserve"> КОВПАКА вул., б.77А</t>
  </si>
  <si>
    <t xml:space="preserve"> КОВПАКА вул., б.77Б</t>
  </si>
  <si>
    <t xml:space="preserve"> КОВПАКА вул., б.81В</t>
  </si>
  <si>
    <t xml:space="preserve"> КОВПАКА вул., б.85</t>
  </si>
  <si>
    <t xml:space="preserve"> КОВПАКА вул., б.87</t>
  </si>
  <si>
    <t xml:space="preserve"> КОВПАКА вул., б.89</t>
  </si>
  <si>
    <t xml:space="preserve"> КОВПАКА вул., б.91</t>
  </si>
  <si>
    <t xml:space="preserve"> КОВПАКА вул.,б.81А</t>
  </si>
  <si>
    <t xml:space="preserve"> КОВПАКА вул.,б.81Б</t>
  </si>
  <si>
    <t xml:space="preserve"> КУРСЬКИЙ пр-т., б.103</t>
  </si>
  <si>
    <t xml:space="preserve"> КУРСЬКИЙ пр-т., б.103 кор.1</t>
  </si>
  <si>
    <t xml:space="preserve"> КУРСЬКИЙ пр-т., б.105</t>
  </si>
  <si>
    <t xml:space="preserve"> КУРСЬКИЙ пр-т., б.115</t>
  </si>
  <si>
    <t xml:space="preserve"> КУРСЬКИЙ пр-т., б.119</t>
  </si>
  <si>
    <t xml:space="preserve"> КУРСЬКИЙ пр-т., б.135</t>
  </si>
  <si>
    <t xml:space="preserve"> КУРСЬКИЙ пр-т., б.37</t>
  </si>
  <si>
    <t xml:space="preserve"> КУРСЬКИЙ пр-т., б.39</t>
  </si>
  <si>
    <t xml:space="preserve"> КУРСЬКИЙ пр-т., б.41</t>
  </si>
  <si>
    <t xml:space="preserve"> КУРСЬКИЙ пр-т., б.43</t>
  </si>
  <si>
    <t xml:space="preserve"> КУРСЬКИЙ пр-т., б.45</t>
  </si>
  <si>
    <t xml:space="preserve"> КУРСЬКИЙ пр-т., б.47</t>
  </si>
  <si>
    <t xml:space="preserve"> КУРСЬКИЙ пр-т., б.51</t>
  </si>
  <si>
    <t xml:space="preserve"> КУРСЬКИЙ пр-т., б.53</t>
  </si>
  <si>
    <t xml:space="preserve"> КУРСЬКИЙ пр-т., б.55</t>
  </si>
  <si>
    <t xml:space="preserve"> КУРСЬКИЙ пр-т.,б.33</t>
  </si>
  <si>
    <t xml:space="preserve"> ЛЕОНІДА БИКОВА вул., б.2</t>
  </si>
  <si>
    <t xml:space="preserve"> ЛЕОНІДА БИКОВА вул., б.2 кор.1</t>
  </si>
  <si>
    <t xml:space="preserve"> ЛЕОНІДА БИКОВА вул., б.7</t>
  </si>
  <si>
    <t xml:space="preserve"> ЛЕОНІДА БИКОВА вул.,б.1</t>
  </si>
  <si>
    <t xml:space="preserve"> ЛЕОНІДА БИКОВА вул.,б.3</t>
  </si>
  <si>
    <t xml:space="preserve"> ЛЕОНІДА БИКОВА вул.,б.6</t>
  </si>
  <si>
    <t xml:space="preserve"> ЛЕРМОНТОВА вул., б.1</t>
  </si>
  <si>
    <t xml:space="preserve"> ЛЕРМОНТОВА вул., б.13</t>
  </si>
  <si>
    <t xml:space="preserve"> ЛЕРМОНТОВА вул., б.15</t>
  </si>
  <si>
    <t xml:space="preserve"> ЛЕРМОНТОВА вул., б.17</t>
  </si>
  <si>
    <t xml:space="preserve"> ЛЕРМОНТОВА вул., б.3</t>
  </si>
  <si>
    <t xml:space="preserve"> ЛЕСІ УКРАЇНКИ вул., б.10</t>
  </si>
  <si>
    <t xml:space="preserve"> ЛЕСІ УКРАЇНКИ вул., б.12</t>
  </si>
  <si>
    <t xml:space="preserve"> ЛЕСІ УКРАЇНКИ вул., б.14</t>
  </si>
  <si>
    <t xml:space="preserve"> ЛЕСІ УКРАЇНКИ вул., б.25</t>
  </si>
  <si>
    <t xml:space="preserve"> ЛЕСІ УКРАЇНКИ вул., б.4</t>
  </si>
  <si>
    <t xml:space="preserve"> ЛЕСІ УКРАЇНКИ вул., б.4 кор.1</t>
  </si>
  <si>
    <t xml:space="preserve"> ЛЕСІ УКРАЇНКИ вул., б.6</t>
  </si>
  <si>
    <t xml:space="preserve"> ЛЕСІ УКРАЇНКИ пров., б.2А</t>
  </si>
  <si>
    <t xml:space="preserve"> ЛЮБЛІНСЬКА вул., б.20</t>
  </si>
  <si>
    <t xml:space="preserve"> ЛЮБЛІНСЬКА вул., б.5</t>
  </si>
  <si>
    <t xml:space="preserve"> МЕТАЛУРГІВ вул., б.11</t>
  </si>
  <si>
    <t xml:space="preserve"> МЕТАЛУРГІВ вул., б.14</t>
  </si>
  <si>
    <t xml:space="preserve"> МЕТАЛУРГІВ вул., б.15</t>
  </si>
  <si>
    <t xml:space="preserve"> МЕТАЛУРГІВ вул., б.16</t>
  </si>
  <si>
    <t xml:space="preserve"> МЕТАЛУРГІВ вул., б.17</t>
  </si>
  <si>
    <t xml:space="preserve"> МЕТАЛУРГІВ вул., б.24</t>
  </si>
  <si>
    <t xml:space="preserve"> МЕТАЛУРГІВ вул., б.26</t>
  </si>
  <si>
    <t xml:space="preserve"> МЕТАЛУРГІВ вул., б.3</t>
  </si>
  <si>
    <t xml:space="preserve"> МЕТАЛУРГІВ вул., б.32а</t>
  </si>
  <si>
    <t xml:space="preserve"> МЕТАЛУРГІВ вул., б.32б</t>
  </si>
  <si>
    <t xml:space="preserve"> МЕТАЛУРГІВ вул., б.7</t>
  </si>
  <si>
    <t xml:space="preserve"> МЕТАЛУРГІВ вул., б.9</t>
  </si>
  <si>
    <t xml:space="preserve"> МЕТАЛУРГІВ вул., б.9 кор.1</t>
  </si>
  <si>
    <t xml:space="preserve"> НИЖНЬОХОЛОДНОГІРСЬКА вул., б.10</t>
  </si>
  <si>
    <t xml:space="preserve"> НИЖНЬОХОЛОДНОГІРСЬКА вул., б.8</t>
  </si>
  <si>
    <t xml:space="preserve"> ПРАЦІ вул., б.26</t>
  </si>
  <si>
    <t xml:space="preserve"> ПРАЦІ вул., б.28</t>
  </si>
  <si>
    <t xml:space="preserve"> ПРАЦІ вул., б.31</t>
  </si>
  <si>
    <t xml:space="preserve"> ПРАЦІ вул., б.32</t>
  </si>
  <si>
    <t xml:space="preserve"> ПРАЦІ вул., б.34</t>
  </si>
  <si>
    <t xml:space="preserve"> ПРАЦІ вул., б.37</t>
  </si>
  <si>
    <t xml:space="preserve"> ПРАЦІ вул., б.39</t>
  </si>
  <si>
    <t xml:space="preserve"> ПУШКІНА вул., б.20</t>
  </si>
  <si>
    <t xml:space="preserve"> РЕМІСНИЧА  вул., б.10</t>
  </si>
  <si>
    <t xml:space="preserve"> РЕМІСНИЧА  вул., б.10 кор.1</t>
  </si>
  <si>
    <t xml:space="preserve"> РЕМІСНИЧА  вул., б.15</t>
  </si>
  <si>
    <t xml:space="preserve"> РЕМІСНИЧА  вул., б.19</t>
  </si>
  <si>
    <t xml:space="preserve"> РЕМІСНИЧА  вул., б.21</t>
  </si>
  <si>
    <t xml:space="preserve"> РЕМІСНИЧА  вул., б.25</t>
  </si>
  <si>
    <t xml:space="preserve"> РЕМІСНИЧА  вул., б.31</t>
  </si>
  <si>
    <t xml:space="preserve"> РЕМІСНИЧА  вул., б.35</t>
  </si>
  <si>
    <t xml:space="preserve"> РОБІТНИЧА вул., б.67</t>
  </si>
  <si>
    <t xml:space="preserve"> РОМАНА АТАМАНЮКА вул., б.21</t>
  </si>
  <si>
    <t xml:space="preserve"> РОМАНА АТАМАНЮКА вул., б.23</t>
  </si>
  <si>
    <t xml:space="preserve"> РОМАНА АТАМАНЮКА вул., б.25</t>
  </si>
  <si>
    <t xml:space="preserve"> РОМАНА АТАМАНЮКА вул., б.26</t>
  </si>
  <si>
    <t xml:space="preserve"> РОМАНА АТАМАНЮКА вул., б.27</t>
  </si>
  <si>
    <t xml:space="preserve"> РОМАНА АТАМАНЮКА вул., б.28</t>
  </si>
  <si>
    <t xml:space="preserve"> РОМАНА АТАМАНЮКА вул., б.29</t>
  </si>
  <si>
    <t xml:space="preserve"> РОМАНА АТАМАНЮКА вул., б.31</t>
  </si>
  <si>
    <t xml:space="preserve"> РОМАНА АТАМАНЮКА вул., б.35</t>
  </si>
  <si>
    <t xml:space="preserve"> РОМАНА АТАМАНЮКА вул., б.37</t>
  </si>
  <si>
    <t xml:space="preserve"> РОМАНА АТАМАНЮКА вул., б.39</t>
  </si>
  <si>
    <t xml:space="preserve"> РОМАНА АТАМАНЮКА вул., б.41</t>
  </si>
  <si>
    <t xml:space="preserve"> РОМАНА АТАМАНЮКА вул., б.43</t>
  </si>
  <si>
    <t xml:space="preserve"> РОМАНА АТАМАНЮКА вул., б.43А</t>
  </si>
  <si>
    <t xml:space="preserve"> РОМАНА АТАМАНЮКА вул., б.43Б</t>
  </si>
  <si>
    <t xml:space="preserve"> РОМАНА АТАМАНЮКА вул., б.45</t>
  </si>
  <si>
    <t xml:space="preserve"> РОМАНА АТАМАНЮКА вул., б.49</t>
  </si>
  <si>
    <t xml:space="preserve"> РОМАНА АТАМАНЮКА вул., б.51</t>
  </si>
  <si>
    <t xml:space="preserve"> РОМАНА АТАМАНЮКА вул., б.53</t>
  </si>
  <si>
    <t xml:space="preserve"> РОМАНА АТАМАНЮКА вул., б.55</t>
  </si>
  <si>
    <t xml:space="preserve"> РОМАНА АТАМАНЮКА вул., б.57</t>
  </si>
  <si>
    <t xml:space="preserve"> РОМАНА АТАМАНЮКА вул., б.59</t>
  </si>
  <si>
    <t xml:space="preserve"> РОМАНА АТАМАНЮКА вул., б.61</t>
  </si>
  <si>
    <t xml:space="preserve"> РОМАНА АТАМАНЮКА вул., б.63</t>
  </si>
  <si>
    <t xml:space="preserve"> РОМАНА АТАМАНЮКА вул., б.65</t>
  </si>
  <si>
    <t xml:space="preserve"> РОМАНА АТАМАНЮКА вул., б.67</t>
  </si>
  <si>
    <t xml:space="preserve"> РОМАНА АТАМАНЮКА вул., б.69</t>
  </si>
  <si>
    <t xml:space="preserve"> РОМАНА АТАМАНЮКА вул.,б.33</t>
  </si>
  <si>
    <t xml:space="preserve"> ХОЛОДНОГІРСЬКА вул., б.30 кор.1</t>
  </si>
  <si>
    <t xml:space="preserve"> ХОЛОДНОГІРСЬКА вул., б.31</t>
  </si>
  <si>
    <t xml:space="preserve"> ХОЛОДНОГІРСЬКА вул., б.33 кор.1</t>
  </si>
  <si>
    <t xml:space="preserve"> ХОЛОДНОГІРСЬКА вул., б.37</t>
  </si>
  <si>
    <t xml:space="preserve"> ХОЛОДНОГІРСЬКА вул., б.39</t>
  </si>
  <si>
    <t xml:space="preserve"> ХОЛОДНОГІРСЬКА вул., б.41</t>
  </si>
  <si>
    <t xml:space="preserve"> ХОЛОДНОГІРСЬКА вул., б.45</t>
  </si>
  <si>
    <t xml:space="preserve"> ХОЛОДНОГІРСЬКА вул., б.49</t>
  </si>
  <si>
    <t xml:space="preserve"> ХОЛОДНОГІРСЬКА вул., б.51</t>
  </si>
  <si>
    <t xml:space="preserve"> ШЕВЧЕНКА вул., б.2</t>
  </si>
  <si>
    <t xml:space="preserve"> ШЕВЧЕНКА вул., б.2Б</t>
  </si>
  <si>
    <t xml:space="preserve"> ШЕВЧЕНКА вул., б.2В</t>
  </si>
  <si>
    <t xml:space="preserve"> ЯРОСЛАВА МУДРОГО вул., б.5</t>
  </si>
  <si>
    <t xml:space="preserve"> ЯРОСЛАВА МУДРОГО вул., б.57</t>
  </si>
  <si>
    <t xml:space="preserve"> РОМАНА АТАМАНЮКА , б.26</t>
  </si>
  <si>
    <t xml:space="preserve"> РОМАНА АТАМАНЮКА , б.28</t>
  </si>
  <si>
    <t xml:space="preserve"> ЛЕСІ УКРАЇНКИ , б.14</t>
  </si>
  <si>
    <t xml:space="preserve"> ПРАЦІ , б.37</t>
  </si>
  <si>
    <t xml:space="preserve"> ПРАЦІ , б.31</t>
  </si>
  <si>
    <t xml:space="preserve"> РОМАНА АТАМАНЮКА , б.57</t>
  </si>
  <si>
    <t xml:space="preserve"> ГЕТЬМАНА МАЗЕПИ ,б.2</t>
  </si>
  <si>
    <t xml:space="preserve"> РОМАНА АТАМАНЮКА , б.59</t>
  </si>
  <si>
    <t xml:space="preserve"> В. ЧОРНОВОЛА вул., б.55 </t>
  </si>
  <si>
    <t xml:space="preserve"> КУЛИКІВСЬКА вул., б.27 </t>
  </si>
  <si>
    <t xml:space="preserve"> МЕТАЛУРГІВ вул., б.13 </t>
  </si>
  <si>
    <t xml:space="preserve"> МЕТАЛУРГІВ вул., б.13А </t>
  </si>
  <si>
    <t xml:space="preserve"> РЕМІСНИЧА  вул., б.6 </t>
  </si>
  <si>
    <t xml:space="preserve">КУРСЬКИЙ пр-т., б.123 </t>
  </si>
  <si>
    <t xml:space="preserve">КУРСЬКИЙ пр-т., б.127 </t>
  </si>
  <si>
    <t xml:space="preserve"> ДАНИЛА ГАЛИЦЬКОГО вул., б.39 </t>
  </si>
  <si>
    <t xml:space="preserve"> НАБЕРЕЖНА РІЧКИ СТРІЛКИ вул., б.54 </t>
  </si>
  <si>
    <t xml:space="preserve"> РЕМІСНИЧА  вул., б.12 кор.1 </t>
  </si>
  <si>
    <t xml:space="preserve"> РЕМІСНИЧА  вул., б.12 кор.2 </t>
  </si>
  <si>
    <t xml:space="preserve"> ЛЕОНІДА БИКОВА вул., б.2 </t>
  </si>
  <si>
    <t xml:space="preserve"> ЛЕОНІДА БИКОВА вул., б.6 кор.1 </t>
  </si>
  <si>
    <t xml:space="preserve"> ГОРЬКОГО вул., б.25 </t>
  </si>
  <si>
    <t xml:space="preserve"> ЯРОСЛАВА МУДРОГО вул., б.15 </t>
  </si>
  <si>
    <t>А д р е са</t>
  </si>
  <si>
    <t>Кількість мешканців</t>
  </si>
  <si>
    <r>
      <t xml:space="preserve"> </t>
    </r>
    <r>
      <rPr>
        <sz val="12"/>
        <rFont val="Times New Roman"/>
        <family val="1"/>
        <charset val="204"/>
      </rPr>
      <t>Річна кількість теплової енергії  на гаряче водопостачання  розраховується за формулою 2.25  КТМ 204 України 244-94:</t>
    </r>
  </si>
  <si>
    <r>
      <t>a - норма витрати води на гаряче водопостачання, л/сут (10</t>
    </r>
    <r>
      <rPr>
        <vertAlign val="superscript"/>
        <sz val="12"/>
        <rFont val="Times New Roman"/>
        <family val="1"/>
        <charset val="204"/>
      </rPr>
      <t>-3</t>
    </r>
    <r>
      <rPr>
        <sz val="12"/>
        <rFont val="Times New Roman"/>
        <family val="1"/>
        <charset val="204"/>
      </rPr>
      <t xml:space="preserve">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)</t>
    </r>
  </si>
  <si>
    <t xml:space="preserve">m - кількість одиниць виміру за добу (число мешканців) </t>
  </si>
  <si>
    <t xml:space="preserve">β -коєфіціент, що враховує зміну витрати води в неопалювальний період </t>
  </si>
  <si>
    <t>в відношенні до опалювального, приймається 0,8;</t>
  </si>
  <si>
    <r>
      <t xml:space="preserve">        n</t>
    </r>
    <r>
      <rPr>
        <vertAlign val="subscript"/>
        <sz val="11"/>
        <rFont val="Times New Roman"/>
        <family val="1"/>
        <charset val="204"/>
      </rPr>
      <t xml:space="preserve">о </t>
    </r>
    <r>
      <rPr>
        <sz val="11"/>
        <rFont val="Times New Roman"/>
        <family val="1"/>
        <charset val="204"/>
      </rPr>
      <t xml:space="preserve"> -  кількість діб опалювального періоду, 187 для м. Суми згідно ДСТУ-Н Б В.1.1-27:2010</t>
    </r>
  </si>
  <si>
    <t>Директор Дирекції "КППВ"                                                        М.В. Жовтобрюх</t>
  </si>
  <si>
    <t xml:space="preserve">Виконавець  пров.інженер                                                                                               Т.П. Ольговська </t>
  </si>
  <si>
    <t>Всего:</t>
  </si>
  <si>
    <t>Всього:</t>
  </si>
  <si>
    <t xml:space="preserve"> Л.БИКОВА ,б.1</t>
  </si>
  <si>
    <t xml:space="preserve"> Л.БИКОВА ,б.7</t>
  </si>
  <si>
    <t xml:space="preserve"> Л.БИКОВА ,б.3</t>
  </si>
  <si>
    <t xml:space="preserve"> Л.БИКОВА ,б.6</t>
  </si>
  <si>
    <r>
      <t xml:space="preserve">                             </t>
    </r>
    <r>
      <rPr>
        <b/>
        <sz val="10"/>
        <rFont val="Times New Roman"/>
        <family val="1"/>
        <charset val="204"/>
      </rPr>
      <t>Всього:</t>
    </r>
  </si>
  <si>
    <r>
      <t>С</t>
    </r>
    <r>
      <rPr>
        <vertAlign val="subscript"/>
        <sz val="12"/>
        <rFont val="Times New Roman"/>
        <family val="1"/>
        <charset val="204"/>
      </rPr>
      <t>в</t>
    </r>
    <r>
      <rPr>
        <sz val="12"/>
        <rFont val="Times New Roman"/>
        <family val="1"/>
        <charset val="204"/>
      </rPr>
      <t>- теплоємкість води, примається 1 ккал/л*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>С</t>
    </r>
  </si>
  <si>
    <r>
      <t>Q</t>
    </r>
    <r>
      <rPr>
        <b/>
        <vertAlign val="subscript"/>
        <sz val="12"/>
        <rFont val="Times New Roman"/>
        <family val="1"/>
        <charset val="204"/>
      </rPr>
      <t xml:space="preserve">г.в.  = </t>
    </r>
    <r>
      <rPr>
        <b/>
        <sz val="12"/>
        <rFont val="Times New Roman"/>
        <family val="1"/>
        <charset val="204"/>
      </rPr>
      <t>Q</t>
    </r>
    <r>
      <rPr>
        <b/>
        <vertAlign val="superscript"/>
        <sz val="12"/>
        <rFont val="Times New Roman"/>
        <family val="1"/>
        <charset val="204"/>
      </rPr>
      <t>рік</t>
    </r>
    <r>
      <rPr>
        <b/>
        <vertAlign val="subscript"/>
        <sz val="12"/>
        <rFont val="Times New Roman"/>
        <family val="1"/>
        <charset val="204"/>
      </rPr>
      <t>г.в.</t>
    </r>
    <r>
      <rPr>
        <b/>
        <sz val="12"/>
        <rFont val="Times New Roman"/>
        <family val="1"/>
        <charset val="204"/>
      </rPr>
      <t xml:space="preserve"> /350 (дн)/ 5597,016 (м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) =97831,362 /350 /5597,016 =0,049941    = 0,050 Гкал                         </t>
    </r>
  </si>
  <si>
    <t xml:space="preserve"> СІЛЬГОСПТЕХНІКУМ С. ВЕРЕТИН., б.12 /1 </t>
  </si>
  <si>
    <t xml:space="preserve">1,2 -коефіціент, враховує тепловіддачу трубопроводів ГВП </t>
  </si>
  <si>
    <t>Норма споживання ,                  м.куб/доду</t>
  </si>
  <si>
    <r>
      <t xml:space="preserve"> </t>
    </r>
    <r>
      <rPr>
        <b/>
        <sz val="12"/>
        <rFont val="Times New Roman"/>
        <family val="1"/>
        <charset val="204"/>
      </rPr>
      <t>Питома витрата теплової енергії  на підігрів 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 води   споживачів: </t>
    </r>
  </si>
  <si>
    <t xml:space="preserve"> РОМАНА АТАМАНЮКА вул., б.21 к..1</t>
  </si>
  <si>
    <t>Додаток 2</t>
  </si>
  <si>
    <r>
      <t xml:space="preserve">Розрахунок річного споживання теплової енергії на гаряче водопостачання  для категорії  "Населення" </t>
    </r>
    <r>
      <rPr>
        <b/>
        <u/>
        <sz val="12"/>
        <rFont val="Times New Roman"/>
        <family val="1"/>
        <charset val="204"/>
      </rPr>
      <t xml:space="preserve"> та визначення норми споживання теплоти на підігрів        1 м</t>
    </r>
    <r>
      <rPr>
        <b/>
        <u/>
        <vertAlign val="superscript"/>
        <sz val="12"/>
        <rFont val="Times New Roman"/>
        <family val="1"/>
        <charset val="204"/>
      </rPr>
      <t xml:space="preserve">3 </t>
    </r>
    <r>
      <rPr>
        <b/>
        <u/>
        <sz val="12"/>
        <rFont val="Times New Roman"/>
        <family val="1"/>
        <charset val="204"/>
      </rPr>
      <t>води</t>
    </r>
    <r>
      <rPr>
        <b/>
        <sz val="12"/>
        <rFont val="Times New Roman"/>
        <family val="1"/>
        <charset val="204"/>
      </rPr>
      <t xml:space="preserve"> споживачів, які обслуговаються АТ "Сумске НВО"  на  2020 рік        </t>
    </r>
  </si>
  <si>
    <t xml:space="preserve">Річна  витрата теплової енергії на ГВП, Гкал </t>
  </si>
  <si>
    <r>
      <t xml:space="preserve">  Q</t>
    </r>
    <r>
      <rPr>
        <b/>
        <vertAlign val="superscript"/>
        <sz val="12"/>
        <rFont val="Times New Roman"/>
        <family val="1"/>
        <charset val="204"/>
      </rPr>
      <t>рік</t>
    </r>
    <r>
      <rPr>
        <b/>
        <vertAlign val="subscript"/>
        <sz val="12"/>
        <rFont val="Times New Roman"/>
        <family val="1"/>
        <charset val="204"/>
      </rPr>
      <t xml:space="preserve">г.в.= </t>
    </r>
    <r>
      <rPr>
        <b/>
        <sz val="12"/>
        <rFont val="Times New Roman"/>
        <family val="1"/>
        <charset val="204"/>
      </rPr>
      <t xml:space="preserve"> а*m* 1,2*C</t>
    </r>
    <r>
      <rPr>
        <b/>
        <vertAlign val="subscript"/>
        <sz val="12"/>
        <rFont val="Times New Roman"/>
        <family val="1"/>
        <charset val="204"/>
      </rPr>
      <t xml:space="preserve">в* </t>
    </r>
    <r>
      <rPr>
        <b/>
        <sz val="12"/>
        <rFont val="Times New Roman"/>
        <family val="1"/>
        <charset val="204"/>
      </rPr>
      <t>10</t>
    </r>
    <r>
      <rPr>
        <b/>
        <vertAlign val="superscript"/>
        <sz val="12"/>
        <rFont val="Times New Roman"/>
        <family val="1"/>
        <charset val="204"/>
      </rPr>
      <t>-6</t>
    </r>
    <r>
      <rPr>
        <b/>
        <sz val="12"/>
        <rFont val="Times New Roman"/>
        <family val="1"/>
        <charset val="204"/>
      </rPr>
      <t>(( 55-5) *n</t>
    </r>
    <r>
      <rPr>
        <b/>
        <vertAlign val="subscript"/>
        <sz val="12"/>
        <rFont val="Times New Roman"/>
        <family val="1"/>
        <charset val="204"/>
      </rPr>
      <t>o</t>
    </r>
    <r>
      <rPr>
        <b/>
        <sz val="12"/>
        <rFont val="Times New Roman"/>
        <family val="1"/>
        <charset val="204"/>
      </rPr>
      <t xml:space="preserve"> +β (350 -n</t>
    </r>
    <r>
      <rPr>
        <b/>
        <vertAlign val="subscript"/>
        <sz val="12"/>
        <rFont val="Times New Roman"/>
        <family val="1"/>
        <charset val="204"/>
      </rPr>
      <t>o</t>
    </r>
    <r>
      <rPr>
        <b/>
        <sz val="12"/>
        <rFont val="Times New Roman"/>
        <family val="1"/>
        <charset val="204"/>
      </rPr>
      <t>) * (55-15) = 97831,362 Гкал.</t>
    </r>
  </si>
  <si>
    <t xml:space="preserve">                до рішення виконавчого комітету</t>
  </si>
  <si>
    <t xml:space="preserve">                Сумської міської ради</t>
  </si>
  <si>
    <t>№ з/п</t>
  </si>
  <si>
    <t xml:space="preserve">                від 29.01.2021 № 32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</si>
</sst>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0"/>
  </numFmts>
  <fonts count="44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</cellStyleXfs>
  <cellXfs count="75">
    <xf numFmtId="0" fontId="0" fillId="0" borderId="0" xfId="0"/>
    <xf numFmtId="0" fontId="21" fillId="0" borderId="10" xfId="0" applyFont="1" applyFill="1" applyBorder="1" applyAlignment="1">
      <alignment vertical="center"/>
    </xf>
    <xf numFmtId="0" fontId="21" fillId="0" borderId="0" xfId="0" applyFont="1"/>
    <xf numFmtId="0" fontId="22" fillId="0" borderId="10" xfId="42" applyFont="1" applyFill="1" applyBorder="1" applyAlignment="1" applyProtection="1">
      <alignment vertical="center"/>
      <protection locked="0"/>
    </xf>
    <xf numFmtId="0" fontId="28" fillId="0" borderId="0" xfId="0" applyFont="1" applyFill="1" applyBorder="1"/>
    <xf numFmtId="0" fontId="28" fillId="0" borderId="0" xfId="0" applyFont="1" applyFill="1" applyAlignment="1">
      <alignment wrapText="1"/>
    </xf>
    <xf numFmtId="0" fontId="28" fillId="0" borderId="0" xfId="0" applyFont="1" applyFill="1"/>
    <xf numFmtId="164" fontId="25" fillId="0" borderId="10" xfId="0" applyNumberFormat="1" applyFont="1" applyFill="1" applyBorder="1"/>
    <xf numFmtId="0" fontId="22" fillId="0" borderId="0" xfId="0" applyFont="1" applyFill="1"/>
    <xf numFmtId="1" fontId="22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/>
    <xf numFmtId="1" fontId="34" fillId="0" borderId="0" xfId="0" applyNumberFormat="1" applyFont="1" applyFill="1" applyAlignment="1"/>
    <xf numFmtId="0" fontId="34" fillId="0" borderId="0" xfId="0" applyFont="1" applyFill="1"/>
    <xf numFmtId="0" fontId="36" fillId="0" borderId="0" xfId="0" applyFont="1" applyFill="1" applyAlignment="1">
      <alignment horizontal="left"/>
    </xf>
    <xf numFmtId="165" fontId="24" fillId="0" borderId="0" xfId="0" applyNumberFormat="1" applyFont="1" applyFill="1"/>
    <xf numFmtId="0" fontId="24" fillId="0" borderId="0" xfId="0" applyFont="1" applyFill="1"/>
    <xf numFmtId="0" fontId="21" fillId="0" borderId="12" xfId="0" applyFont="1" applyFill="1" applyBorder="1" applyAlignment="1">
      <alignment vertical="center"/>
    </xf>
    <xf numFmtId="164" fontId="25" fillId="0" borderId="12" xfId="0" applyNumberFormat="1" applyFont="1" applyFill="1" applyBorder="1"/>
    <xf numFmtId="0" fontId="18" fillId="0" borderId="12" xfId="0" applyFont="1" applyFill="1" applyBorder="1" applyAlignment="1">
      <alignment vertical="center"/>
    </xf>
    <xf numFmtId="1" fontId="34" fillId="33" borderId="0" xfId="0" applyNumberFormat="1" applyFont="1" applyFill="1" applyAlignment="1"/>
    <xf numFmtId="0" fontId="38" fillId="33" borderId="12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21" fillId="33" borderId="0" xfId="0" applyFont="1" applyFill="1" applyAlignment="1">
      <alignment horizontal="center"/>
    </xf>
    <xf numFmtId="165" fontId="24" fillId="33" borderId="0" xfId="0" applyNumberFormat="1" applyFont="1" applyFill="1" applyAlignment="1">
      <alignment horizontal="left"/>
    </xf>
    <xf numFmtId="166" fontId="24" fillId="0" borderId="0" xfId="0" applyNumberFormat="1" applyFont="1" applyFill="1" applyAlignment="1">
      <alignment horizontal="left"/>
    </xf>
    <xf numFmtId="0" fontId="34" fillId="0" borderId="10" xfId="43" applyFont="1" applyFill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vertical="center"/>
    </xf>
    <xf numFmtId="0" fontId="21" fillId="0" borderId="20" xfId="0" applyFont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1" fillId="0" borderId="0" xfId="0" applyFont="1" applyFill="1" applyAlignment="1">
      <alignment horizontal="left" vertical="center" wrapText="1"/>
    </xf>
    <xf numFmtId="1" fontId="25" fillId="0" borderId="0" xfId="0" applyNumberFormat="1" applyFont="1" applyFill="1" applyAlignment="1">
      <alignment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1" fontId="40" fillId="0" borderId="10" xfId="43" applyNumberFormat="1" applyFont="1" applyFill="1" applyBorder="1" applyAlignment="1" applyProtection="1">
      <alignment horizontal="center" vertical="center"/>
      <protection locked="0"/>
    </xf>
    <xf numFmtId="0" fontId="40" fillId="0" borderId="17" xfId="43" applyFont="1" applyFill="1" applyBorder="1" applyAlignment="1" applyProtection="1">
      <alignment horizontal="center" vertical="center"/>
      <protection locked="0"/>
    </xf>
    <xf numFmtId="0" fontId="23" fillId="33" borderId="12" xfId="0" applyFont="1" applyFill="1" applyBorder="1" applyAlignment="1">
      <alignment horizontal="center" vertical="center"/>
    </xf>
    <xf numFmtId="0" fontId="18" fillId="0" borderId="0" xfId="0" applyFont="1"/>
    <xf numFmtId="1" fontId="21" fillId="33" borderId="0" xfId="0" applyNumberFormat="1" applyFont="1" applyFill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vertical="center"/>
    </xf>
    <xf numFmtId="164" fontId="25" fillId="0" borderId="22" xfId="0" applyNumberFormat="1" applyFont="1" applyFill="1" applyBorder="1"/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34" fillId="0" borderId="12" xfId="43" applyFont="1" applyFill="1" applyBorder="1" applyAlignment="1" applyProtection="1">
      <alignment horizontal="center" vertical="center"/>
      <protection locked="0"/>
    </xf>
    <xf numFmtId="164" fontId="25" fillId="0" borderId="19" xfId="0" applyNumberFormat="1" applyFont="1" applyFill="1" applyBorder="1"/>
    <xf numFmtId="0" fontId="21" fillId="0" borderId="22" xfId="0" applyFont="1" applyBorder="1"/>
    <xf numFmtId="0" fontId="18" fillId="0" borderId="22" xfId="0" applyFont="1" applyBorder="1" applyAlignment="1">
      <alignment horizontal="center"/>
    </xf>
    <xf numFmtId="164" fontId="18" fillId="0" borderId="22" xfId="0" applyNumberFormat="1" applyFont="1" applyBorder="1"/>
    <xf numFmtId="0" fontId="41" fillId="33" borderId="13" xfId="0" applyFont="1" applyFill="1" applyBorder="1" applyAlignment="1">
      <alignment horizontal="center"/>
    </xf>
    <xf numFmtId="0" fontId="40" fillId="0" borderId="13" xfId="43" applyFont="1" applyFill="1" applyBorder="1" applyAlignment="1" applyProtection="1">
      <alignment horizontal="center" vertical="center"/>
      <protection locked="0"/>
    </xf>
    <xf numFmtId="164" fontId="34" fillId="0" borderId="24" xfId="0" applyNumberFormat="1" applyFont="1" applyFill="1" applyBorder="1" applyAlignment="1">
      <alignment horizontal="left" vertical="center" wrapText="1"/>
    </xf>
    <xf numFmtId="0" fontId="42" fillId="0" borderId="16" xfId="0" applyFont="1" applyFill="1" applyBorder="1" applyAlignment="1">
      <alignment vertical="center"/>
    </xf>
    <xf numFmtId="0" fontId="38" fillId="0" borderId="0" xfId="0" applyFont="1"/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/>
    <xf numFmtId="0" fontId="28" fillId="0" borderId="0" xfId="0" applyFont="1" applyFill="1" applyAlignment="1">
      <alignment horizontal="right"/>
    </xf>
    <xf numFmtId="1" fontId="25" fillId="0" borderId="0" xfId="0" applyNumberFormat="1" applyFont="1" applyFill="1" applyAlignment="1">
      <alignment wrapText="1"/>
    </xf>
    <xf numFmtId="0" fontId="32" fillId="0" borderId="0" xfId="0" applyFont="1" applyFill="1" applyAlignment="1">
      <alignment horizontal="left" vertical="center" wrapText="1"/>
    </xf>
    <xf numFmtId="1" fontId="24" fillId="0" borderId="0" xfId="0" applyNumberFormat="1" applyFont="1" applyFill="1" applyAlignment="1">
      <alignment wrapText="1"/>
    </xf>
    <xf numFmtId="0" fontId="22" fillId="0" borderId="0" xfId="0" applyFont="1" applyFill="1" applyAlignment="1">
      <alignment wrapText="1"/>
    </xf>
    <xf numFmtId="0" fontId="38" fillId="0" borderId="0" xfId="0" applyFont="1" applyFill="1" applyAlignment="1">
      <alignment horizontal="left"/>
    </xf>
    <xf numFmtId="0" fontId="24" fillId="0" borderId="1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1" fontId="30" fillId="0" borderId="12" xfId="0" applyNumberFormat="1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1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1" xfId="43"/>
    <cellStyle name="Обычный_Д1. реєстр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0"/>
  <sheetViews>
    <sheetView tabSelected="1" view="pageLayout" zoomScaleNormal="100" workbookViewId="0">
      <selection activeCell="E19" sqref="E19"/>
    </sheetView>
  </sheetViews>
  <sheetFormatPr defaultRowHeight="15" x14ac:dyDescent="0.25"/>
  <cols>
    <col min="1" max="1" width="5.28515625" style="2" customWidth="1"/>
    <col min="2" max="2" width="39" style="2" customWidth="1"/>
    <col min="3" max="3" width="13.42578125" style="2" customWidth="1"/>
    <col min="4" max="4" width="11.7109375" style="23" customWidth="1"/>
    <col min="5" max="5" width="17" style="2" customWidth="1"/>
    <col min="6" max="16384" width="9.140625" style="2"/>
  </cols>
  <sheetData>
    <row r="1" spans="1:7" ht="15" customHeight="1" x14ac:dyDescent="0.25">
      <c r="E1" s="55" t="s">
        <v>219</v>
      </c>
    </row>
    <row r="2" spans="1:7" ht="15" customHeight="1" x14ac:dyDescent="0.25">
      <c r="C2" s="64" t="s">
        <v>223</v>
      </c>
      <c r="D2" s="64"/>
      <c r="E2" s="64"/>
      <c r="F2" s="58"/>
    </row>
    <row r="3" spans="1:7" ht="15" customHeight="1" x14ac:dyDescent="0.25">
      <c r="C3" s="64" t="s">
        <v>224</v>
      </c>
      <c r="D3" s="64"/>
      <c r="E3" s="64"/>
    </row>
    <row r="4" spans="1:7" ht="15" customHeight="1" x14ac:dyDescent="0.25">
      <c r="C4" s="64" t="s">
        <v>226</v>
      </c>
      <c r="D4" s="64"/>
      <c r="E4" s="64"/>
    </row>
    <row r="5" spans="1:7" s="4" customFormat="1" ht="47.25" customHeight="1" thickBot="1" x14ac:dyDescent="0.25">
      <c r="A5" s="65" t="s">
        <v>220</v>
      </c>
      <c r="B5" s="65"/>
      <c r="C5" s="65"/>
      <c r="D5" s="65"/>
      <c r="E5" s="65"/>
      <c r="F5" s="34"/>
      <c r="G5" s="34"/>
    </row>
    <row r="6" spans="1:7" s="5" customFormat="1" ht="14.1" customHeight="1" thickBot="1" x14ac:dyDescent="0.25">
      <c r="A6" s="66" t="s">
        <v>225</v>
      </c>
      <c r="B6" s="67" t="s">
        <v>195</v>
      </c>
      <c r="C6" s="68" t="s">
        <v>216</v>
      </c>
      <c r="D6" s="68" t="s">
        <v>196</v>
      </c>
      <c r="E6" s="66" t="s">
        <v>221</v>
      </c>
    </row>
    <row r="7" spans="1:7" s="6" customFormat="1" ht="33" customHeight="1" thickBot="1" x14ac:dyDescent="0.25">
      <c r="A7" s="66"/>
      <c r="B7" s="67"/>
      <c r="C7" s="68"/>
      <c r="D7" s="68"/>
      <c r="E7" s="66"/>
      <c r="G7" s="59"/>
    </row>
    <row r="8" spans="1:7" ht="14.45" customHeight="1" thickBot="1" x14ac:dyDescent="0.3">
      <c r="A8" s="56">
        <v>1</v>
      </c>
      <c r="B8" s="17" t="s">
        <v>172</v>
      </c>
      <c r="C8" s="17">
        <v>0.04</v>
      </c>
      <c r="D8" s="21">
        <v>25</v>
      </c>
      <c r="E8" s="18">
        <f>1.2*C8*D8*1/1000*((55-5)*187+0.8*(55-15)*(350-187))</f>
        <v>17.479199999999999</v>
      </c>
    </row>
    <row r="9" spans="1:7" ht="14.45" customHeight="1" thickBot="1" x14ac:dyDescent="0.3">
      <c r="A9" s="56">
        <v>2</v>
      </c>
      <c r="B9" s="17" t="s">
        <v>173</v>
      </c>
      <c r="C9" s="17">
        <v>0.04</v>
      </c>
      <c r="D9" s="21">
        <v>15</v>
      </c>
      <c r="E9" s="18">
        <f t="shared" ref="E9" si="0">1.2*C9*D9*1/1000*((55-5)*187+0.8*(55-15)*(350-187))</f>
        <v>10.48752</v>
      </c>
    </row>
    <row r="10" spans="1:7" ht="14.45" customHeight="1" thickBot="1" x14ac:dyDescent="0.3">
      <c r="A10" s="56">
        <v>3</v>
      </c>
      <c r="B10" s="17" t="s">
        <v>95</v>
      </c>
      <c r="C10" s="17">
        <v>0.04</v>
      </c>
      <c r="D10" s="26">
        <v>87</v>
      </c>
      <c r="E10" s="18">
        <f>1.2*C10*D10*1/1000*((55-5)*187+0.8*(55-15)*(350-187))</f>
        <v>60.827615999999999</v>
      </c>
    </row>
    <row r="11" spans="1:7" ht="14.45" customHeight="1" thickBot="1" x14ac:dyDescent="0.3">
      <c r="A11" s="56"/>
      <c r="B11" s="30" t="s">
        <v>206</v>
      </c>
      <c r="C11" s="19">
        <f>0.04*D11</f>
        <v>5.08</v>
      </c>
      <c r="D11" s="36">
        <f>SUM(D8:D10)</f>
        <v>127</v>
      </c>
      <c r="E11" s="18"/>
    </row>
    <row r="12" spans="1:7" ht="14.45" customHeight="1" thickBot="1" x14ac:dyDescent="0.3">
      <c r="A12" s="56">
        <v>4</v>
      </c>
      <c r="B12" s="17" t="s">
        <v>174</v>
      </c>
      <c r="C12" s="17">
        <v>5.6000000000000001E-2</v>
      </c>
      <c r="D12" s="21">
        <v>210</v>
      </c>
      <c r="E12" s="18">
        <f>1.2*C12*D12*1/1000*((55-5)*187+0.8*(55-15)*(350-187))</f>
        <v>205.55539199999996</v>
      </c>
    </row>
    <row r="13" spans="1:7" ht="14.45" customHeight="1" thickBot="1" x14ac:dyDescent="0.3">
      <c r="A13" s="56">
        <v>5</v>
      </c>
      <c r="B13" s="17" t="s">
        <v>175</v>
      </c>
      <c r="C13" s="17">
        <v>5.6000000000000001E-2</v>
      </c>
      <c r="D13" s="21">
        <v>247</v>
      </c>
      <c r="E13" s="18">
        <f t="shared" ref="E13:E19" si="1">1.2*C13*D13*1/1000*((55-5)*187+0.8*(55-15)*(350-187))</f>
        <v>241.77229439999999</v>
      </c>
    </row>
    <row r="14" spans="1:7" ht="14.45" customHeight="1" thickBot="1" x14ac:dyDescent="0.3">
      <c r="A14" s="56">
        <v>6</v>
      </c>
      <c r="B14" s="17" t="s">
        <v>65</v>
      </c>
      <c r="C14" s="17">
        <v>5.6000000000000001E-2</v>
      </c>
      <c r="D14" s="21">
        <v>164</v>
      </c>
      <c r="E14" s="18">
        <f t="shared" si="1"/>
        <v>160.52897279999999</v>
      </c>
    </row>
    <row r="15" spans="1:7" ht="14.45" customHeight="1" thickBot="1" x14ac:dyDescent="0.3">
      <c r="A15" s="56">
        <v>7</v>
      </c>
      <c r="B15" s="17" t="s">
        <v>176</v>
      </c>
      <c r="C15" s="17">
        <v>5.6000000000000001E-2</v>
      </c>
      <c r="D15" s="21">
        <v>185</v>
      </c>
      <c r="E15" s="18">
        <f t="shared" si="1"/>
        <v>181.08451199999999</v>
      </c>
    </row>
    <row r="16" spans="1:7" ht="14.45" customHeight="1" thickBot="1" x14ac:dyDescent="0.3">
      <c r="A16" s="56">
        <v>8</v>
      </c>
      <c r="B16" s="17" t="s">
        <v>207</v>
      </c>
      <c r="C16" s="17">
        <v>5.6000000000000001E-2</v>
      </c>
      <c r="D16" s="21">
        <v>93</v>
      </c>
      <c r="E16" s="18">
        <f t="shared" si="1"/>
        <v>91.031673600000005</v>
      </c>
    </row>
    <row r="17" spans="1:5" ht="14.45" customHeight="1" thickBot="1" x14ac:dyDescent="0.3">
      <c r="A17" s="56">
        <v>9</v>
      </c>
      <c r="B17" s="17" t="s">
        <v>208</v>
      </c>
      <c r="C17" s="17">
        <v>5.6000000000000001E-2</v>
      </c>
      <c r="D17" s="21">
        <v>93</v>
      </c>
      <c r="E17" s="18">
        <f>1.2*C17*D17*1/1000*((55-5)*187+0.8*(55-15)*(350-187))</f>
        <v>91.031673600000005</v>
      </c>
    </row>
    <row r="18" spans="1:5" ht="14.45" customHeight="1" thickBot="1" x14ac:dyDescent="0.3">
      <c r="A18" s="56">
        <v>10</v>
      </c>
      <c r="B18" s="17" t="s">
        <v>177</v>
      </c>
      <c r="C18" s="17">
        <v>5.6000000000000001E-2</v>
      </c>
      <c r="D18" s="21">
        <v>425</v>
      </c>
      <c r="E18" s="18">
        <f t="shared" si="1"/>
        <v>416.00495999999998</v>
      </c>
    </row>
    <row r="19" spans="1:5" ht="14.45" customHeight="1" thickBot="1" x14ac:dyDescent="0.3">
      <c r="A19" s="56">
        <v>11</v>
      </c>
      <c r="B19" s="17" t="s">
        <v>209</v>
      </c>
      <c r="C19" s="17">
        <v>5.6000000000000001E-2</v>
      </c>
      <c r="D19" s="21">
        <v>75</v>
      </c>
      <c r="E19" s="18">
        <f t="shared" si="1"/>
        <v>73.412639999999996</v>
      </c>
    </row>
    <row r="20" spans="1:5" ht="14.45" customHeight="1" thickBot="1" x14ac:dyDescent="0.3">
      <c r="A20" s="56"/>
      <c r="B20" s="3" t="s">
        <v>211</v>
      </c>
      <c r="C20" s="19">
        <f>C18*D20</f>
        <v>83.552000000000007</v>
      </c>
      <c r="D20" s="35">
        <f>SUM(D12:D19)</f>
        <v>1492</v>
      </c>
      <c r="E20" s="18"/>
    </row>
    <row r="21" spans="1:5" ht="14.45" customHeight="1" thickBot="1" x14ac:dyDescent="0.3">
      <c r="A21" s="56">
        <v>12</v>
      </c>
      <c r="B21" s="17" t="s">
        <v>178</v>
      </c>
      <c r="C21" s="17">
        <v>7.8E-2</v>
      </c>
      <c r="D21" s="21">
        <v>111</v>
      </c>
      <c r="E21" s="18">
        <f>1.2*C21*D21*1/1000*((55-5)*187+0.8*(55-15)*(350-187))</f>
        <v>151.33491360000002</v>
      </c>
    </row>
    <row r="22" spans="1:5" ht="14.45" customHeight="1" thickBot="1" x14ac:dyDescent="0.3">
      <c r="A22" s="56">
        <v>13</v>
      </c>
      <c r="B22" s="17" t="s">
        <v>174</v>
      </c>
      <c r="C22" s="17">
        <v>7.8E-2</v>
      </c>
      <c r="D22" s="21">
        <v>321</v>
      </c>
      <c r="E22" s="18">
        <f>1.2*C22*D22*1/1000*((55-5)*187+0.8*(55-15)*(350-187))</f>
        <v>437.64420959999995</v>
      </c>
    </row>
    <row r="23" spans="1:5" ht="15.75" customHeight="1" thickBot="1" x14ac:dyDescent="0.3">
      <c r="A23" s="29"/>
      <c r="B23" s="27" t="s">
        <v>206</v>
      </c>
      <c r="C23" s="19">
        <f>0.078*D23</f>
        <v>33.695999999999998</v>
      </c>
      <c r="D23" s="35">
        <f>SUM(D21:D22)</f>
        <v>432</v>
      </c>
      <c r="E23" s="18"/>
    </row>
    <row r="24" spans="1:5" ht="14.1" customHeight="1" thickBot="1" x14ac:dyDescent="0.3">
      <c r="A24" s="56">
        <v>14</v>
      </c>
      <c r="B24" s="17" t="s">
        <v>10</v>
      </c>
      <c r="C24" s="17">
        <v>9.1999999999999998E-2</v>
      </c>
      <c r="D24" s="21">
        <v>278</v>
      </c>
      <c r="E24" s="18">
        <f>1.2*C24*D24*1/1000*((55-5)*187+0.8*(55-15)*(350-187))</f>
        <v>447.0480192</v>
      </c>
    </row>
    <row r="25" spans="1:5" ht="14.1" customHeight="1" thickBot="1" x14ac:dyDescent="0.3">
      <c r="A25" s="56">
        <v>15</v>
      </c>
      <c r="B25" s="17" t="s">
        <v>11</v>
      </c>
      <c r="C25" s="17">
        <v>9.1999999999999998E-2</v>
      </c>
      <c r="D25" s="21">
        <v>275</v>
      </c>
      <c r="E25" s="18">
        <f t="shared" ref="E25:E41" si="2">1.2*C25*D25*1/1000*((55-5)*187+0.8*(55-15)*(350-187))</f>
        <v>442.22375999999997</v>
      </c>
    </row>
    <row r="26" spans="1:5" ht="14.1" customHeight="1" thickBot="1" x14ac:dyDescent="0.3">
      <c r="A26" s="56">
        <v>16</v>
      </c>
      <c r="B26" s="17" t="s">
        <v>13</v>
      </c>
      <c r="C26" s="17">
        <v>9.1999999999999998E-2</v>
      </c>
      <c r="D26" s="21">
        <v>305</v>
      </c>
      <c r="E26" s="18">
        <f t="shared" si="2"/>
        <v>490.46635199999992</v>
      </c>
    </row>
    <row r="27" spans="1:5" ht="14.1" customHeight="1" thickBot="1" x14ac:dyDescent="0.3">
      <c r="A27" s="56">
        <v>17</v>
      </c>
      <c r="B27" s="17" t="s">
        <v>14</v>
      </c>
      <c r="C27" s="17">
        <v>9.1999999999999998E-2</v>
      </c>
      <c r="D27" s="21">
        <v>297</v>
      </c>
      <c r="E27" s="18">
        <f t="shared" si="2"/>
        <v>477.60166079999999</v>
      </c>
    </row>
    <row r="28" spans="1:5" ht="14.1" customHeight="1" thickBot="1" x14ac:dyDescent="0.3">
      <c r="A28" s="56">
        <v>18</v>
      </c>
      <c r="B28" s="17" t="s">
        <v>15</v>
      </c>
      <c r="C28" s="17">
        <v>9.1999999999999998E-2</v>
      </c>
      <c r="D28" s="21">
        <v>255</v>
      </c>
      <c r="E28" s="18">
        <f t="shared" si="2"/>
        <v>410.06203199999999</v>
      </c>
    </row>
    <row r="29" spans="1:5" ht="14.1" customHeight="1" thickBot="1" x14ac:dyDescent="0.3">
      <c r="A29" s="56">
        <v>19</v>
      </c>
      <c r="B29" s="17" t="s">
        <v>28</v>
      </c>
      <c r="C29" s="17">
        <v>9.1999999999999998E-2</v>
      </c>
      <c r="D29" s="21">
        <v>304</v>
      </c>
      <c r="E29" s="18">
        <f t="shared" si="2"/>
        <v>488.85826559999998</v>
      </c>
    </row>
    <row r="30" spans="1:5" ht="14.1" customHeight="1" thickBot="1" x14ac:dyDescent="0.3">
      <c r="A30" s="56">
        <v>20</v>
      </c>
      <c r="B30" s="17" t="s">
        <v>29</v>
      </c>
      <c r="C30" s="17">
        <v>9.1999999999999998E-2</v>
      </c>
      <c r="D30" s="21">
        <v>318</v>
      </c>
      <c r="E30" s="18">
        <f t="shared" si="2"/>
        <v>511.37147519999996</v>
      </c>
    </row>
    <row r="31" spans="1:5" ht="14.1" customHeight="1" thickBot="1" x14ac:dyDescent="0.3">
      <c r="A31" s="56">
        <v>21</v>
      </c>
      <c r="B31" s="17" t="s">
        <v>30</v>
      </c>
      <c r="C31" s="17">
        <v>9.1999999999999998E-2</v>
      </c>
      <c r="D31" s="21">
        <v>323</v>
      </c>
      <c r="E31" s="18">
        <f t="shared" si="2"/>
        <v>519.41190719999997</v>
      </c>
    </row>
    <row r="32" spans="1:5" ht="14.1" customHeight="1" thickBot="1" x14ac:dyDescent="0.3">
      <c r="A32" s="56">
        <v>22</v>
      </c>
      <c r="B32" s="17" t="s">
        <v>66</v>
      </c>
      <c r="C32" s="17">
        <v>9.1999999999999998E-2</v>
      </c>
      <c r="D32" s="21">
        <v>288</v>
      </c>
      <c r="E32" s="18">
        <f t="shared" si="2"/>
        <v>463.12888320000002</v>
      </c>
    </row>
    <row r="33" spans="1:5" ht="14.1" customHeight="1" thickBot="1" x14ac:dyDescent="0.3">
      <c r="A33" s="56">
        <v>23</v>
      </c>
      <c r="B33" s="17" t="s">
        <v>92</v>
      </c>
      <c r="C33" s="17">
        <v>9.1999999999999998E-2</v>
      </c>
      <c r="D33" s="21">
        <v>300</v>
      </c>
      <c r="E33" s="18">
        <f t="shared" si="2"/>
        <v>482.42591999999996</v>
      </c>
    </row>
    <row r="34" spans="1:5" ht="14.1" customHeight="1" thickBot="1" x14ac:dyDescent="0.3">
      <c r="A34" s="56">
        <v>24</v>
      </c>
      <c r="B34" s="17" t="s">
        <v>93</v>
      </c>
      <c r="C34" s="17">
        <v>9.1999999999999998E-2</v>
      </c>
      <c r="D34" s="21">
        <v>328</v>
      </c>
      <c r="E34" s="18">
        <f t="shared" si="2"/>
        <v>527.45233919999998</v>
      </c>
    </row>
    <row r="35" spans="1:5" ht="14.1" customHeight="1" thickBot="1" x14ac:dyDescent="0.3">
      <c r="A35" s="56">
        <v>25</v>
      </c>
      <c r="B35" s="17" t="s">
        <v>114</v>
      </c>
      <c r="C35" s="17">
        <v>9.1999999999999998E-2</v>
      </c>
      <c r="D35" s="21">
        <v>243</v>
      </c>
      <c r="E35" s="18">
        <f t="shared" si="2"/>
        <v>390.76499520000004</v>
      </c>
    </row>
    <row r="36" spans="1:5" ht="14.1" customHeight="1" thickBot="1" x14ac:dyDescent="0.3">
      <c r="A36" s="56">
        <v>26</v>
      </c>
      <c r="B36" s="17" t="s">
        <v>116</v>
      </c>
      <c r="C36" s="17">
        <v>9.1999999999999998E-2</v>
      </c>
      <c r="D36" s="21">
        <v>361</v>
      </c>
      <c r="E36" s="18">
        <f t="shared" si="2"/>
        <v>580.51919039999996</v>
      </c>
    </row>
    <row r="37" spans="1:5" ht="14.1" customHeight="1" thickBot="1" x14ac:dyDescent="0.3">
      <c r="A37" s="56">
        <v>27</v>
      </c>
      <c r="B37" s="17" t="s">
        <v>159</v>
      </c>
      <c r="C37" s="17">
        <v>9.1999999999999998E-2</v>
      </c>
      <c r="D37" s="21">
        <v>305</v>
      </c>
      <c r="E37" s="18">
        <f t="shared" si="2"/>
        <v>490.46635199999992</v>
      </c>
    </row>
    <row r="38" spans="1:5" ht="14.1" customHeight="1" thickBot="1" x14ac:dyDescent="0.3">
      <c r="A38" s="56">
        <v>28</v>
      </c>
      <c r="B38" s="17" t="s">
        <v>160</v>
      </c>
      <c r="C38" s="17">
        <v>9.1999999999999998E-2</v>
      </c>
      <c r="D38" s="21">
        <v>320</v>
      </c>
      <c r="E38" s="18">
        <f t="shared" si="2"/>
        <v>514.58764800000006</v>
      </c>
    </row>
    <row r="39" spans="1:5" ht="14.1" customHeight="1" thickBot="1" x14ac:dyDescent="0.3">
      <c r="A39" s="56">
        <v>29</v>
      </c>
      <c r="B39" s="17" t="s">
        <v>161</v>
      </c>
      <c r="C39" s="17">
        <v>9.1999999999999998E-2</v>
      </c>
      <c r="D39" s="21">
        <v>313</v>
      </c>
      <c r="E39" s="18">
        <f t="shared" si="2"/>
        <v>503.33104320000001</v>
      </c>
    </row>
    <row r="40" spans="1:5" ht="14.1" customHeight="1" thickBot="1" x14ac:dyDescent="0.3">
      <c r="A40" s="56">
        <v>30</v>
      </c>
      <c r="B40" s="17" t="s">
        <v>162</v>
      </c>
      <c r="C40" s="17">
        <v>9.1999999999999998E-2</v>
      </c>
      <c r="D40" s="21">
        <v>320</v>
      </c>
      <c r="E40" s="18">
        <f t="shared" si="2"/>
        <v>514.58764800000006</v>
      </c>
    </row>
    <row r="41" spans="1:5" ht="14.1" customHeight="1" thickBot="1" x14ac:dyDescent="0.3">
      <c r="A41" s="56">
        <v>31</v>
      </c>
      <c r="B41" s="44" t="s">
        <v>163</v>
      </c>
      <c r="C41" s="17">
        <v>9.1999999999999998E-2</v>
      </c>
      <c r="D41" s="21">
        <v>342</v>
      </c>
      <c r="E41" s="18">
        <f t="shared" si="2"/>
        <v>549.96554879999997</v>
      </c>
    </row>
    <row r="42" spans="1:5" ht="14.45" customHeight="1" thickBot="1" x14ac:dyDescent="0.3">
      <c r="A42" s="57">
        <v>32</v>
      </c>
      <c r="B42" s="44" t="s">
        <v>179</v>
      </c>
      <c r="C42" s="43">
        <v>9.1999999999999998E-2</v>
      </c>
      <c r="D42" s="21">
        <v>300</v>
      </c>
      <c r="E42" s="18">
        <f>1.2*C42*D42*1/1000*((55-5)*187+0.8*(55-15)*(350-187))</f>
        <v>482.42591999999996</v>
      </c>
    </row>
    <row r="43" spans="1:5" ht="14.45" customHeight="1" thickBot="1" x14ac:dyDescent="0.3">
      <c r="A43" s="57">
        <v>33</v>
      </c>
      <c r="B43" s="44" t="s">
        <v>210</v>
      </c>
      <c r="C43" s="43">
        <v>9.1999999999999998E-2</v>
      </c>
      <c r="D43" s="21">
        <v>30</v>
      </c>
      <c r="E43" s="18">
        <f>1.2*C43*D43*1/1000*((55-5)*187+0.8*(55-15)*(350-187))</f>
        <v>48.242591999999995</v>
      </c>
    </row>
    <row r="44" spans="1:5" ht="14.1" customHeight="1" thickBot="1" x14ac:dyDescent="0.3">
      <c r="A44" s="56">
        <v>34</v>
      </c>
      <c r="B44" s="44" t="s">
        <v>170</v>
      </c>
      <c r="C44" s="17">
        <v>9.1999999999999998E-2</v>
      </c>
      <c r="D44" s="21">
        <v>159</v>
      </c>
      <c r="E44" s="18">
        <f>1.2*C44*D44*1/1000*((55-5)*187+0.8*(55-15)*(350-187))</f>
        <v>255.68573759999998</v>
      </c>
    </row>
    <row r="45" spans="1:5" ht="14.1" customHeight="1" thickBot="1" x14ac:dyDescent="0.3">
      <c r="A45" s="69" t="s">
        <v>205</v>
      </c>
      <c r="B45" s="70"/>
      <c r="C45" s="19">
        <f>0.092*D45</f>
        <v>548.68799999999999</v>
      </c>
      <c r="D45" s="37">
        <f>SUM(D24:D44)</f>
        <v>5964</v>
      </c>
      <c r="E45" s="18"/>
    </row>
    <row r="46" spans="1:5" ht="14.1" customHeight="1" thickBot="1" x14ac:dyDescent="0.3">
      <c r="A46" s="56">
        <v>35</v>
      </c>
      <c r="B46" s="45" t="s">
        <v>180</v>
      </c>
      <c r="C46" s="17">
        <v>0.12</v>
      </c>
      <c r="D46" s="46">
        <v>152</v>
      </c>
      <c r="E46" s="18">
        <f t="shared" ref="E46:E77" si="3">1.2*C46*D46*1/1000*((55-5)*187+0.8*(55-15)*(350-187))</f>
        <v>318.82060799999999</v>
      </c>
    </row>
    <row r="47" spans="1:5" ht="14.1" customHeight="1" thickBot="1" x14ac:dyDescent="0.3">
      <c r="A47" s="56">
        <v>36</v>
      </c>
      <c r="B47" s="17" t="s">
        <v>0</v>
      </c>
      <c r="C47" s="17">
        <v>0.12</v>
      </c>
      <c r="D47" s="21">
        <v>39</v>
      </c>
      <c r="E47" s="18">
        <f t="shared" si="3"/>
        <v>81.802655999999999</v>
      </c>
    </row>
    <row r="48" spans="1:5" ht="14.1" customHeight="1" thickBot="1" x14ac:dyDescent="0.3">
      <c r="A48" s="56">
        <v>37</v>
      </c>
      <c r="B48" s="17" t="s">
        <v>1</v>
      </c>
      <c r="C48" s="17">
        <v>0.12</v>
      </c>
      <c r="D48" s="21">
        <v>59</v>
      </c>
      <c r="E48" s="18">
        <f t="shared" si="3"/>
        <v>123.75273599999997</v>
      </c>
    </row>
    <row r="49" spans="1:5" ht="14.1" customHeight="1" thickBot="1" x14ac:dyDescent="0.3">
      <c r="A49" s="56">
        <v>38</v>
      </c>
      <c r="B49" s="17" t="s">
        <v>2</v>
      </c>
      <c r="C49" s="17">
        <v>0.12</v>
      </c>
      <c r="D49" s="21">
        <v>289</v>
      </c>
      <c r="E49" s="18">
        <f t="shared" si="3"/>
        <v>606.17865600000005</v>
      </c>
    </row>
    <row r="50" spans="1:5" ht="14.1" customHeight="1" thickBot="1" x14ac:dyDescent="0.3">
      <c r="A50" s="56">
        <v>39</v>
      </c>
      <c r="B50" s="17" t="s">
        <v>3</v>
      </c>
      <c r="C50" s="17">
        <v>0.12</v>
      </c>
      <c r="D50" s="21">
        <v>135</v>
      </c>
      <c r="E50" s="18">
        <f t="shared" si="3"/>
        <v>283.16303999999997</v>
      </c>
    </row>
    <row r="51" spans="1:5" ht="14.1" customHeight="1" thickBot="1" x14ac:dyDescent="0.3">
      <c r="A51" s="56">
        <v>40</v>
      </c>
      <c r="B51" s="45" t="s">
        <v>193</v>
      </c>
      <c r="C51" s="17">
        <v>0.12</v>
      </c>
      <c r="D51" s="46">
        <v>434</v>
      </c>
      <c r="E51" s="18">
        <f t="shared" si="3"/>
        <v>910.31673599999999</v>
      </c>
    </row>
    <row r="52" spans="1:5" ht="14.1" customHeight="1" thickBot="1" x14ac:dyDescent="0.3">
      <c r="A52" s="56">
        <v>41</v>
      </c>
      <c r="B52" s="17" t="s">
        <v>4</v>
      </c>
      <c r="C52" s="17">
        <v>0.12</v>
      </c>
      <c r="D52" s="21">
        <v>154</v>
      </c>
      <c r="E52" s="18">
        <f t="shared" si="3"/>
        <v>323.01561599999997</v>
      </c>
    </row>
    <row r="53" spans="1:5" ht="14.1" customHeight="1" thickBot="1" x14ac:dyDescent="0.3">
      <c r="A53" s="56">
        <v>42</v>
      </c>
      <c r="B53" s="17" t="s">
        <v>5</v>
      </c>
      <c r="C53" s="17">
        <v>0.12</v>
      </c>
      <c r="D53" s="21">
        <v>181</v>
      </c>
      <c r="E53" s="18">
        <f t="shared" si="3"/>
        <v>379.64822399999997</v>
      </c>
    </row>
    <row r="54" spans="1:5" ht="14.1" customHeight="1" thickBot="1" x14ac:dyDescent="0.3">
      <c r="A54" s="56">
        <v>43</v>
      </c>
      <c r="B54" s="17" t="s">
        <v>6</v>
      </c>
      <c r="C54" s="17">
        <v>0.12</v>
      </c>
      <c r="D54" s="21">
        <v>298</v>
      </c>
      <c r="E54" s="18">
        <f t="shared" si="3"/>
        <v>625.05619200000001</v>
      </c>
    </row>
    <row r="55" spans="1:5" ht="14.1" customHeight="1" thickBot="1" x14ac:dyDescent="0.3">
      <c r="A55" s="56">
        <v>44</v>
      </c>
      <c r="B55" s="17" t="s">
        <v>7</v>
      </c>
      <c r="C55" s="17">
        <v>0.12</v>
      </c>
      <c r="D55" s="21">
        <v>164</v>
      </c>
      <c r="E55" s="18">
        <f t="shared" si="3"/>
        <v>343.99065599999994</v>
      </c>
    </row>
    <row r="56" spans="1:5" ht="14.1" customHeight="1" thickBot="1" x14ac:dyDescent="0.3">
      <c r="A56" s="56">
        <v>45</v>
      </c>
      <c r="B56" s="17" t="s">
        <v>8</v>
      </c>
      <c r="C56" s="17">
        <v>0.12</v>
      </c>
      <c r="D56" s="21">
        <v>197</v>
      </c>
      <c r="E56" s="18">
        <f t="shared" si="3"/>
        <v>413.20828799999998</v>
      </c>
    </row>
    <row r="57" spans="1:5" ht="14.1" customHeight="1" thickBot="1" x14ac:dyDescent="0.3">
      <c r="A57" s="56">
        <v>46</v>
      </c>
      <c r="B57" s="45" t="s">
        <v>187</v>
      </c>
      <c r="C57" s="17">
        <v>0.12</v>
      </c>
      <c r="D57" s="46">
        <v>96</v>
      </c>
      <c r="E57" s="18">
        <f t="shared" si="3"/>
        <v>201.36038399999995</v>
      </c>
    </row>
    <row r="58" spans="1:5" ht="14.1" customHeight="1" thickBot="1" x14ac:dyDescent="0.3">
      <c r="A58" s="56">
        <v>47</v>
      </c>
      <c r="B58" s="17" t="s">
        <v>9</v>
      </c>
      <c r="C58" s="17">
        <v>0.12</v>
      </c>
      <c r="D58" s="21">
        <v>68</v>
      </c>
      <c r="E58" s="18">
        <f t="shared" si="3"/>
        <v>142.63027200000002</v>
      </c>
    </row>
    <row r="59" spans="1:5" ht="14.1" customHeight="1" thickBot="1" x14ac:dyDescent="0.3">
      <c r="A59" s="56">
        <v>48</v>
      </c>
      <c r="B59" s="17" t="s">
        <v>12</v>
      </c>
      <c r="C59" s="17">
        <v>0.12</v>
      </c>
      <c r="D59" s="21">
        <v>50</v>
      </c>
      <c r="E59" s="18">
        <f t="shared" si="3"/>
        <v>104.87519999999998</v>
      </c>
    </row>
    <row r="60" spans="1:5" ht="14.1" customHeight="1" thickBot="1" x14ac:dyDescent="0.3">
      <c r="A60" s="56">
        <v>49</v>
      </c>
      <c r="B60" s="17" t="s">
        <v>16</v>
      </c>
      <c r="C60" s="17">
        <v>0.12</v>
      </c>
      <c r="D60" s="21">
        <v>180</v>
      </c>
      <c r="E60" s="18">
        <f t="shared" si="3"/>
        <v>377.55071999999996</v>
      </c>
    </row>
    <row r="61" spans="1:5" ht="14.1" customHeight="1" thickBot="1" x14ac:dyDescent="0.3">
      <c r="A61" s="56">
        <v>50</v>
      </c>
      <c r="B61" s="17" t="s">
        <v>17</v>
      </c>
      <c r="C61" s="17">
        <v>0.12</v>
      </c>
      <c r="D61" s="21">
        <v>190</v>
      </c>
      <c r="E61" s="18">
        <f t="shared" si="3"/>
        <v>398.52575999999999</v>
      </c>
    </row>
    <row r="62" spans="1:5" ht="14.1" customHeight="1" thickBot="1" x14ac:dyDescent="0.3">
      <c r="A62" s="56">
        <v>51</v>
      </c>
      <c r="B62" s="17" t="s">
        <v>18</v>
      </c>
      <c r="C62" s="17">
        <v>0.12</v>
      </c>
      <c r="D62" s="21">
        <v>359</v>
      </c>
      <c r="E62" s="18">
        <f t="shared" si="3"/>
        <v>753.00393599999995</v>
      </c>
    </row>
    <row r="63" spans="1:5" ht="14.1" customHeight="1" thickBot="1" x14ac:dyDescent="0.3">
      <c r="A63" s="56">
        <v>52</v>
      </c>
      <c r="B63" s="17" t="s">
        <v>19</v>
      </c>
      <c r="C63" s="17">
        <v>0.12</v>
      </c>
      <c r="D63" s="21">
        <v>480</v>
      </c>
      <c r="E63" s="18">
        <f t="shared" si="3"/>
        <v>1006.8019199999998</v>
      </c>
    </row>
    <row r="64" spans="1:5" ht="14.1" customHeight="1" thickBot="1" x14ac:dyDescent="0.3">
      <c r="A64" s="56">
        <v>53</v>
      </c>
      <c r="B64" s="17" t="s">
        <v>20</v>
      </c>
      <c r="C64" s="17">
        <v>0.12</v>
      </c>
      <c r="D64" s="21">
        <v>227</v>
      </c>
      <c r="E64" s="18">
        <f t="shared" si="3"/>
        <v>476.13340799999992</v>
      </c>
    </row>
    <row r="65" spans="1:5" ht="14.1" customHeight="1" thickBot="1" x14ac:dyDescent="0.3">
      <c r="A65" s="56">
        <v>54</v>
      </c>
      <c r="B65" s="17" t="s">
        <v>21</v>
      </c>
      <c r="C65" s="17">
        <v>0.12</v>
      </c>
      <c r="D65" s="21">
        <v>300</v>
      </c>
      <c r="E65" s="18">
        <f t="shared" si="3"/>
        <v>629.25119999999993</v>
      </c>
    </row>
    <row r="66" spans="1:5" ht="14.1" customHeight="1" thickBot="1" x14ac:dyDescent="0.3">
      <c r="A66" s="56">
        <v>55</v>
      </c>
      <c r="B66" s="17" t="s">
        <v>22</v>
      </c>
      <c r="C66" s="17">
        <v>0.12</v>
      </c>
      <c r="D66" s="21">
        <v>176</v>
      </c>
      <c r="E66" s="18">
        <f t="shared" si="3"/>
        <v>369.16070399999995</v>
      </c>
    </row>
    <row r="67" spans="1:5" ht="14.1" customHeight="1" thickBot="1" x14ac:dyDescent="0.3">
      <c r="A67" s="56">
        <v>56</v>
      </c>
      <c r="B67" s="17" t="s">
        <v>23</v>
      </c>
      <c r="C67" s="17">
        <v>0.12</v>
      </c>
      <c r="D67" s="21">
        <v>359</v>
      </c>
      <c r="E67" s="18">
        <f t="shared" si="3"/>
        <v>753.00393599999995</v>
      </c>
    </row>
    <row r="68" spans="1:5" ht="14.1" customHeight="1" thickBot="1" x14ac:dyDescent="0.3">
      <c r="A68" s="56">
        <v>57</v>
      </c>
      <c r="B68" s="17" t="s">
        <v>24</v>
      </c>
      <c r="C68" s="17">
        <v>0.12</v>
      </c>
      <c r="D68" s="21">
        <v>351</v>
      </c>
      <c r="E68" s="18">
        <f t="shared" si="3"/>
        <v>736.22390399999995</v>
      </c>
    </row>
    <row r="69" spans="1:5" ht="14.1" customHeight="1" thickBot="1" x14ac:dyDescent="0.3">
      <c r="A69" s="56">
        <v>58</v>
      </c>
      <c r="B69" s="17" t="s">
        <v>25</v>
      </c>
      <c r="C69" s="17">
        <v>0.12</v>
      </c>
      <c r="D69" s="21">
        <v>382</v>
      </c>
      <c r="E69" s="18">
        <f t="shared" si="3"/>
        <v>801.2465279999999</v>
      </c>
    </row>
    <row r="70" spans="1:5" ht="14.1" customHeight="1" thickBot="1" x14ac:dyDescent="0.3">
      <c r="A70" s="56">
        <v>59</v>
      </c>
      <c r="B70" s="17" t="s">
        <v>26</v>
      </c>
      <c r="C70" s="17">
        <v>0.12</v>
      </c>
      <c r="D70" s="21">
        <v>328</v>
      </c>
      <c r="E70" s="18">
        <f t="shared" si="3"/>
        <v>687.98131199999989</v>
      </c>
    </row>
    <row r="71" spans="1:5" ht="14.1" customHeight="1" thickBot="1" x14ac:dyDescent="0.3">
      <c r="A71" s="56">
        <v>60</v>
      </c>
      <c r="B71" s="17" t="s">
        <v>27</v>
      </c>
      <c r="C71" s="17">
        <v>0.12</v>
      </c>
      <c r="D71" s="21">
        <v>351</v>
      </c>
      <c r="E71" s="18">
        <f t="shared" si="3"/>
        <v>736.22390399999995</v>
      </c>
    </row>
    <row r="72" spans="1:5" ht="14.1" customHeight="1" thickBot="1" x14ac:dyDescent="0.3">
      <c r="A72" s="56">
        <v>61</v>
      </c>
      <c r="B72" s="17" t="s">
        <v>31</v>
      </c>
      <c r="C72" s="17">
        <v>0.12</v>
      </c>
      <c r="D72" s="21">
        <v>367</v>
      </c>
      <c r="E72" s="18">
        <f t="shared" si="3"/>
        <v>769.78396799999996</v>
      </c>
    </row>
    <row r="73" spans="1:5" ht="14.1" customHeight="1" thickBot="1" x14ac:dyDescent="0.3">
      <c r="A73" s="56">
        <v>62</v>
      </c>
      <c r="B73" s="17" t="s">
        <v>32</v>
      </c>
      <c r="C73" s="17">
        <v>0.12</v>
      </c>
      <c r="D73" s="21">
        <v>269</v>
      </c>
      <c r="E73" s="18">
        <f t="shared" si="3"/>
        <v>564.22857599999998</v>
      </c>
    </row>
    <row r="74" spans="1:5" ht="14.1" customHeight="1" thickBot="1" x14ac:dyDescent="0.3">
      <c r="A74" s="56">
        <v>63</v>
      </c>
      <c r="B74" s="17" t="s">
        <v>33</v>
      </c>
      <c r="C74" s="17">
        <v>0.12</v>
      </c>
      <c r="D74" s="21">
        <v>459</v>
      </c>
      <c r="E74" s="18">
        <f t="shared" si="3"/>
        <v>962.75433599999985</v>
      </c>
    </row>
    <row r="75" spans="1:5" ht="14.1" customHeight="1" thickBot="1" x14ac:dyDescent="0.3">
      <c r="A75" s="56">
        <v>64</v>
      </c>
      <c r="B75" s="17" t="s">
        <v>34</v>
      </c>
      <c r="C75" s="17">
        <v>0.12</v>
      </c>
      <c r="D75" s="21">
        <v>531</v>
      </c>
      <c r="E75" s="18">
        <f t="shared" si="3"/>
        <v>1113.7746240000001</v>
      </c>
    </row>
    <row r="76" spans="1:5" ht="14.1" customHeight="1" thickBot="1" x14ac:dyDescent="0.3">
      <c r="A76" s="56">
        <v>65</v>
      </c>
      <c r="B76" s="17" t="s">
        <v>35</v>
      </c>
      <c r="C76" s="17">
        <v>0.12</v>
      </c>
      <c r="D76" s="21">
        <v>210</v>
      </c>
      <c r="E76" s="18">
        <f t="shared" si="3"/>
        <v>440.47584000000001</v>
      </c>
    </row>
    <row r="77" spans="1:5" ht="14.1" customHeight="1" thickBot="1" x14ac:dyDescent="0.3">
      <c r="A77" s="56">
        <v>66</v>
      </c>
      <c r="B77" s="17" t="s">
        <v>36</v>
      </c>
      <c r="C77" s="17">
        <v>0.12</v>
      </c>
      <c r="D77" s="21">
        <v>419</v>
      </c>
      <c r="E77" s="18">
        <f t="shared" si="3"/>
        <v>878.85417600000005</v>
      </c>
    </row>
    <row r="78" spans="1:5" ht="14.1" customHeight="1" thickBot="1" x14ac:dyDescent="0.3">
      <c r="A78" s="56">
        <v>67</v>
      </c>
      <c r="B78" s="17" t="s">
        <v>37</v>
      </c>
      <c r="C78" s="17">
        <v>0.12</v>
      </c>
      <c r="D78" s="21">
        <v>266</v>
      </c>
      <c r="E78" s="18">
        <f t="shared" ref="E78:E109" si="4">1.2*C78*D78*1/1000*((55-5)*187+0.8*(55-15)*(350-187))</f>
        <v>557.93606399999999</v>
      </c>
    </row>
    <row r="79" spans="1:5" ht="14.1" customHeight="1" thickBot="1" x14ac:dyDescent="0.3">
      <c r="A79" s="56">
        <v>68</v>
      </c>
      <c r="B79" s="17" t="s">
        <v>38</v>
      </c>
      <c r="C79" s="17">
        <v>0.12</v>
      </c>
      <c r="D79" s="21">
        <v>318</v>
      </c>
      <c r="E79" s="18">
        <f t="shared" si="4"/>
        <v>667.00627199999985</v>
      </c>
    </row>
    <row r="80" spans="1:5" ht="14.1" customHeight="1" thickBot="1" x14ac:dyDescent="0.3">
      <c r="A80" s="56">
        <v>69</v>
      </c>
      <c r="B80" s="17" t="s">
        <v>39</v>
      </c>
      <c r="C80" s="17">
        <v>0.12</v>
      </c>
      <c r="D80" s="21">
        <v>179</v>
      </c>
      <c r="E80" s="18">
        <f t="shared" si="4"/>
        <v>375.453216</v>
      </c>
    </row>
    <row r="81" spans="1:5" ht="14.1" customHeight="1" thickBot="1" x14ac:dyDescent="0.3">
      <c r="A81" s="56">
        <v>70</v>
      </c>
      <c r="B81" s="17" t="s">
        <v>40</v>
      </c>
      <c r="C81" s="17">
        <v>0.12</v>
      </c>
      <c r="D81" s="21">
        <v>358</v>
      </c>
      <c r="E81" s="18">
        <f t="shared" si="4"/>
        <v>750.906432</v>
      </c>
    </row>
    <row r="82" spans="1:5" ht="14.1" customHeight="1" thickBot="1" x14ac:dyDescent="0.3">
      <c r="A82" s="56">
        <v>71</v>
      </c>
      <c r="B82" s="17" t="s">
        <v>41</v>
      </c>
      <c r="C82" s="17">
        <v>0.12</v>
      </c>
      <c r="D82" s="21">
        <v>505</v>
      </c>
      <c r="E82" s="18">
        <f t="shared" si="4"/>
        <v>1059.2395199999999</v>
      </c>
    </row>
    <row r="83" spans="1:5" ht="14.1" customHeight="1" thickBot="1" x14ac:dyDescent="0.3">
      <c r="A83" s="56">
        <v>72</v>
      </c>
      <c r="B83" s="17" t="s">
        <v>42</v>
      </c>
      <c r="C83" s="17">
        <v>0.12</v>
      </c>
      <c r="D83" s="21">
        <v>514</v>
      </c>
      <c r="E83" s="18">
        <f t="shared" si="4"/>
        <v>1078.1170559999998</v>
      </c>
    </row>
    <row r="84" spans="1:5" ht="14.1" customHeight="1" thickBot="1" x14ac:dyDescent="0.3">
      <c r="A84" s="56">
        <v>73</v>
      </c>
      <c r="B84" s="17" t="s">
        <v>43</v>
      </c>
      <c r="C84" s="17">
        <v>0.12</v>
      </c>
      <c r="D84" s="21">
        <v>366</v>
      </c>
      <c r="E84" s="18">
        <f t="shared" si="4"/>
        <v>767.68646399999989</v>
      </c>
    </row>
    <row r="85" spans="1:5" ht="14.1" customHeight="1" thickBot="1" x14ac:dyDescent="0.3">
      <c r="A85" s="56">
        <v>74</v>
      </c>
      <c r="B85" s="17" t="s">
        <v>44</v>
      </c>
      <c r="C85" s="17">
        <v>0.12</v>
      </c>
      <c r="D85" s="21">
        <v>303</v>
      </c>
      <c r="E85" s="18">
        <f t="shared" si="4"/>
        <v>635.54371199999991</v>
      </c>
    </row>
    <row r="86" spans="1:5" ht="14.1" customHeight="1" thickBot="1" x14ac:dyDescent="0.3">
      <c r="A86" s="56">
        <v>75</v>
      </c>
      <c r="B86" s="17" t="s">
        <v>45</v>
      </c>
      <c r="C86" s="17">
        <v>0.12</v>
      </c>
      <c r="D86" s="21">
        <v>413</v>
      </c>
      <c r="E86" s="18">
        <f t="shared" si="4"/>
        <v>866.26915199999996</v>
      </c>
    </row>
    <row r="87" spans="1:5" ht="14.1" customHeight="1" thickBot="1" x14ac:dyDescent="0.3">
      <c r="A87" s="56">
        <v>76</v>
      </c>
      <c r="B87" s="17" t="s">
        <v>46</v>
      </c>
      <c r="C87" s="17">
        <v>0.12</v>
      </c>
      <c r="D87" s="21">
        <v>299</v>
      </c>
      <c r="E87" s="18">
        <f t="shared" si="4"/>
        <v>627.15369599999997</v>
      </c>
    </row>
    <row r="88" spans="1:5" ht="14.1" customHeight="1" thickBot="1" x14ac:dyDescent="0.3">
      <c r="A88" s="56">
        <v>77</v>
      </c>
      <c r="B88" s="17" t="s">
        <v>47</v>
      </c>
      <c r="C88" s="17">
        <v>0.12</v>
      </c>
      <c r="D88" s="21">
        <v>305</v>
      </c>
      <c r="E88" s="18">
        <f t="shared" si="4"/>
        <v>639.73871999999994</v>
      </c>
    </row>
    <row r="89" spans="1:5" ht="14.1" customHeight="1" thickBot="1" x14ac:dyDescent="0.3">
      <c r="A89" s="56">
        <v>78</v>
      </c>
      <c r="B89" s="17" t="s">
        <v>48</v>
      </c>
      <c r="C89" s="17">
        <v>0.12</v>
      </c>
      <c r="D89" s="21">
        <v>185</v>
      </c>
      <c r="E89" s="18">
        <f t="shared" si="4"/>
        <v>388.03823999999997</v>
      </c>
    </row>
    <row r="90" spans="1:5" ht="14.1" customHeight="1" thickBot="1" x14ac:dyDescent="0.3">
      <c r="A90" s="56">
        <v>79</v>
      </c>
      <c r="B90" s="17" t="s">
        <v>49</v>
      </c>
      <c r="C90" s="17">
        <v>0.12</v>
      </c>
      <c r="D90" s="21">
        <v>227</v>
      </c>
      <c r="E90" s="18">
        <f t="shared" si="4"/>
        <v>476.13340799999992</v>
      </c>
    </row>
    <row r="91" spans="1:5" ht="14.1" customHeight="1" thickBot="1" x14ac:dyDescent="0.3">
      <c r="A91" s="56">
        <v>80</v>
      </c>
      <c r="B91" s="17" t="s">
        <v>50</v>
      </c>
      <c r="C91" s="17">
        <v>0.12</v>
      </c>
      <c r="D91" s="21">
        <v>110</v>
      </c>
      <c r="E91" s="18">
        <f t="shared" si="4"/>
        <v>230.72543999999994</v>
      </c>
    </row>
    <row r="92" spans="1:5" ht="14.1" customHeight="1" thickBot="1" x14ac:dyDescent="0.3">
      <c r="A92" s="56">
        <v>81</v>
      </c>
      <c r="B92" s="17" t="s">
        <v>51</v>
      </c>
      <c r="C92" s="17">
        <v>0.12</v>
      </c>
      <c r="D92" s="21">
        <v>214</v>
      </c>
      <c r="E92" s="18">
        <f t="shared" si="4"/>
        <v>448.86585600000001</v>
      </c>
    </row>
    <row r="93" spans="1:5" ht="14.1" customHeight="1" thickBot="1" x14ac:dyDescent="0.3">
      <c r="A93" s="56">
        <v>82</v>
      </c>
      <c r="B93" s="17" t="s">
        <v>52</v>
      </c>
      <c r="C93" s="17">
        <v>0.12</v>
      </c>
      <c r="D93" s="21">
        <v>331</v>
      </c>
      <c r="E93" s="18">
        <f t="shared" si="4"/>
        <v>694.27382399999988</v>
      </c>
    </row>
    <row r="94" spans="1:5" ht="14.1" customHeight="1" thickBot="1" x14ac:dyDescent="0.3">
      <c r="A94" s="56">
        <v>83</v>
      </c>
      <c r="B94" s="17" t="s">
        <v>53</v>
      </c>
      <c r="C94" s="17">
        <v>0.12</v>
      </c>
      <c r="D94" s="21">
        <v>292</v>
      </c>
      <c r="E94" s="18">
        <f t="shared" si="4"/>
        <v>612.47116799999992</v>
      </c>
    </row>
    <row r="95" spans="1:5" ht="14.1" customHeight="1" thickBot="1" x14ac:dyDescent="0.3">
      <c r="A95" s="56">
        <v>84</v>
      </c>
      <c r="B95" s="17" t="s">
        <v>54</v>
      </c>
      <c r="C95" s="17">
        <v>0.12</v>
      </c>
      <c r="D95" s="21">
        <v>225</v>
      </c>
      <c r="E95" s="18">
        <f t="shared" si="4"/>
        <v>471.9384</v>
      </c>
    </row>
    <row r="96" spans="1:5" ht="14.1" customHeight="1" thickBot="1" x14ac:dyDescent="0.3">
      <c r="A96" s="56">
        <v>85</v>
      </c>
      <c r="B96" s="17" t="s">
        <v>55</v>
      </c>
      <c r="C96" s="17">
        <v>0.12</v>
      </c>
      <c r="D96" s="21">
        <v>202</v>
      </c>
      <c r="E96" s="18">
        <f t="shared" si="4"/>
        <v>423.69580799999994</v>
      </c>
    </row>
    <row r="97" spans="1:5" ht="14.1" customHeight="1" thickBot="1" x14ac:dyDescent="0.3">
      <c r="A97" s="56">
        <v>86</v>
      </c>
      <c r="B97" s="17" t="s">
        <v>56</v>
      </c>
      <c r="C97" s="17">
        <v>0.12</v>
      </c>
      <c r="D97" s="21">
        <v>199</v>
      </c>
      <c r="E97" s="18">
        <f t="shared" si="4"/>
        <v>417.40329599999995</v>
      </c>
    </row>
    <row r="98" spans="1:5" ht="14.1" customHeight="1" thickBot="1" x14ac:dyDescent="0.3">
      <c r="A98" s="56">
        <v>87</v>
      </c>
      <c r="B98" s="17" t="s">
        <v>57</v>
      </c>
      <c r="C98" s="17">
        <v>0.12</v>
      </c>
      <c r="D98" s="21">
        <v>174</v>
      </c>
      <c r="E98" s="18">
        <f t="shared" si="4"/>
        <v>364.96569599999998</v>
      </c>
    </row>
    <row r="99" spans="1:5" ht="14.1" customHeight="1" thickBot="1" x14ac:dyDescent="0.3">
      <c r="A99" s="56">
        <v>88</v>
      </c>
      <c r="B99" s="17" t="s">
        <v>58</v>
      </c>
      <c r="C99" s="17">
        <v>0.12</v>
      </c>
      <c r="D99" s="21">
        <v>332</v>
      </c>
      <c r="E99" s="18">
        <f t="shared" si="4"/>
        <v>696.37132800000006</v>
      </c>
    </row>
    <row r="100" spans="1:5" ht="14.1" customHeight="1" thickBot="1" x14ac:dyDescent="0.3">
      <c r="A100" s="56">
        <v>89</v>
      </c>
      <c r="B100" s="17" t="s">
        <v>59</v>
      </c>
      <c r="C100" s="17">
        <v>0.12</v>
      </c>
      <c r="D100" s="21">
        <v>206</v>
      </c>
      <c r="E100" s="18">
        <f t="shared" si="4"/>
        <v>432.085824</v>
      </c>
    </row>
    <row r="101" spans="1:5" ht="14.1" customHeight="1" thickBot="1" x14ac:dyDescent="0.3">
      <c r="A101" s="56">
        <v>90</v>
      </c>
      <c r="B101" s="17" t="s">
        <v>60</v>
      </c>
      <c r="C101" s="17">
        <v>0.12</v>
      </c>
      <c r="D101" s="21">
        <v>223</v>
      </c>
      <c r="E101" s="18">
        <f t="shared" si="4"/>
        <v>467.74339199999991</v>
      </c>
    </row>
    <row r="102" spans="1:5" ht="14.1" customHeight="1" thickBot="1" x14ac:dyDescent="0.3">
      <c r="A102" s="56">
        <v>91</v>
      </c>
      <c r="B102" s="54" t="s">
        <v>181</v>
      </c>
      <c r="C102" s="17">
        <v>0.12</v>
      </c>
      <c r="D102" s="21">
        <v>87</v>
      </c>
      <c r="E102" s="18">
        <f t="shared" si="4"/>
        <v>182.48284799999999</v>
      </c>
    </row>
    <row r="103" spans="1:5" ht="14.45" customHeight="1" thickBot="1" x14ac:dyDescent="0.3">
      <c r="A103" s="56">
        <v>92</v>
      </c>
      <c r="B103" s="28" t="s">
        <v>185</v>
      </c>
      <c r="C103" s="17">
        <v>0.12</v>
      </c>
      <c r="D103" s="21">
        <v>163</v>
      </c>
      <c r="E103" s="7">
        <f t="shared" si="4"/>
        <v>341.89315199999993</v>
      </c>
    </row>
    <row r="104" spans="1:5" ht="14.45" customHeight="1" thickBot="1" x14ac:dyDescent="0.3">
      <c r="A104" s="56">
        <v>93</v>
      </c>
      <c r="B104" s="28" t="s">
        <v>186</v>
      </c>
      <c r="C104" s="17">
        <v>0.12</v>
      </c>
      <c r="D104" s="21">
        <v>152</v>
      </c>
      <c r="E104" s="7">
        <f t="shared" si="4"/>
        <v>318.82060799999999</v>
      </c>
    </row>
    <row r="105" spans="1:5" ht="14.1" customHeight="1" thickBot="1" x14ac:dyDescent="0.3">
      <c r="A105" s="56">
        <v>94</v>
      </c>
      <c r="B105" s="41" t="s">
        <v>61</v>
      </c>
      <c r="C105" s="41">
        <v>0.12</v>
      </c>
      <c r="D105" s="21">
        <v>449</v>
      </c>
      <c r="E105" s="42">
        <f t="shared" si="4"/>
        <v>941.77929599999982</v>
      </c>
    </row>
    <row r="106" spans="1:5" ht="14.1" customHeight="1" thickBot="1" x14ac:dyDescent="0.3">
      <c r="A106" s="56">
        <v>95</v>
      </c>
      <c r="B106" s="17" t="s">
        <v>62</v>
      </c>
      <c r="C106" s="17">
        <v>0.12</v>
      </c>
      <c r="D106" s="21">
        <v>291</v>
      </c>
      <c r="E106" s="18">
        <f t="shared" si="4"/>
        <v>610.37366399999996</v>
      </c>
    </row>
    <row r="107" spans="1:5" ht="14.1" customHeight="1" thickBot="1" x14ac:dyDescent="0.3">
      <c r="A107" s="56">
        <v>96</v>
      </c>
      <c r="B107" s="17" t="s">
        <v>63</v>
      </c>
      <c r="C107" s="17">
        <v>0.12</v>
      </c>
      <c r="D107" s="21">
        <v>134</v>
      </c>
      <c r="E107" s="18">
        <f t="shared" si="4"/>
        <v>281.06553600000001</v>
      </c>
    </row>
    <row r="108" spans="1:5" ht="14.1" customHeight="1" thickBot="1" x14ac:dyDescent="0.3">
      <c r="A108" s="56">
        <v>97</v>
      </c>
      <c r="B108" s="17" t="s">
        <v>64</v>
      </c>
      <c r="C108" s="17">
        <v>0.12</v>
      </c>
      <c r="D108" s="21">
        <v>258</v>
      </c>
      <c r="E108" s="18">
        <f t="shared" si="4"/>
        <v>541.15603199999987</v>
      </c>
    </row>
    <row r="109" spans="1:5" ht="14.1" customHeight="1" thickBot="1" x14ac:dyDescent="0.3">
      <c r="A109" s="56">
        <v>98</v>
      </c>
      <c r="B109" s="17" t="s">
        <v>65</v>
      </c>
      <c r="C109" s="17">
        <v>0.12</v>
      </c>
      <c r="D109" s="21">
        <v>164</v>
      </c>
      <c r="E109" s="18">
        <f t="shared" si="4"/>
        <v>343.99065599999994</v>
      </c>
    </row>
    <row r="110" spans="1:5" ht="14.1" customHeight="1" thickBot="1" x14ac:dyDescent="0.3">
      <c r="A110" s="56">
        <v>99</v>
      </c>
      <c r="B110" s="17" t="s">
        <v>67</v>
      </c>
      <c r="C110" s="17">
        <v>0.12</v>
      </c>
      <c r="D110" s="21">
        <v>422</v>
      </c>
      <c r="E110" s="18">
        <f t="shared" ref="E110:E141" si="5">1.2*C110*D110*1/1000*((55-5)*187+0.8*(55-15)*(350-187))</f>
        <v>885.14668799999993</v>
      </c>
    </row>
    <row r="111" spans="1:5" ht="14.1" customHeight="1" thickBot="1" x14ac:dyDescent="0.3">
      <c r="A111" s="56">
        <v>100</v>
      </c>
      <c r="B111" s="17" t="s">
        <v>68</v>
      </c>
      <c r="C111" s="17">
        <v>0.12</v>
      </c>
      <c r="D111" s="21">
        <v>923</v>
      </c>
      <c r="E111" s="18">
        <f t="shared" si="5"/>
        <v>1935.9961919999996</v>
      </c>
    </row>
    <row r="112" spans="1:5" ht="14.1" customHeight="1" thickBot="1" x14ac:dyDescent="0.3">
      <c r="A112" s="56">
        <v>101</v>
      </c>
      <c r="B112" s="17" t="s">
        <v>69</v>
      </c>
      <c r="C112" s="17">
        <v>0.12</v>
      </c>
      <c r="D112" s="21">
        <v>436</v>
      </c>
      <c r="E112" s="18">
        <f t="shared" si="5"/>
        <v>914.51174399999991</v>
      </c>
    </row>
    <row r="113" spans="1:5" ht="14.1" customHeight="1" thickBot="1" x14ac:dyDescent="0.3">
      <c r="A113" s="56">
        <v>102</v>
      </c>
      <c r="B113" s="17" t="s">
        <v>70</v>
      </c>
      <c r="C113" s="17">
        <v>0.12</v>
      </c>
      <c r="D113" s="21">
        <v>348</v>
      </c>
      <c r="E113" s="18">
        <f t="shared" si="5"/>
        <v>729.93139199999996</v>
      </c>
    </row>
    <row r="114" spans="1:5" ht="14.1" customHeight="1" thickBot="1" x14ac:dyDescent="0.3">
      <c r="A114" s="56">
        <v>103</v>
      </c>
      <c r="B114" s="17" t="s">
        <v>71</v>
      </c>
      <c r="C114" s="17">
        <v>0.12</v>
      </c>
      <c r="D114" s="21">
        <v>184</v>
      </c>
      <c r="E114" s="18">
        <f t="shared" si="5"/>
        <v>385.94073599999996</v>
      </c>
    </row>
    <row r="115" spans="1:5" ht="14.1" customHeight="1" thickBot="1" x14ac:dyDescent="0.3">
      <c r="A115" s="56">
        <v>104</v>
      </c>
      <c r="B115" s="17" t="s">
        <v>72</v>
      </c>
      <c r="C115" s="17">
        <v>0.12</v>
      </c>
      <c r="D115" s="21">
        <v>267</v>
      </c>
      <c r="E115" s="18">
        <f t="shared" si="5"/>
        <v>560.03356800000006</v>
      </c>
    </row>
    <row r="116" spans="1:5" ht="14.1" customHeight="1" thickBot="1" x14ac:dyDescent="0.3">
      <c r="A116" s="56">
        <v>105</v>
      </c>
      <c r="B116" s="17" t="s">
        <v>73</v>
      </c>
      <c r="C116" s="17">
        <v>0.12</v>
      </c>
      <c r="D116" s="21">
        <v>332</v>
      </c>
      <c r="E116" s="18">
        <f t="shared" si="5"/>
        <v>696.37132800000006</v>
      </c>
    </row>
    <row r="117" spans="1:5" ht="14.1" customHeight="1" thickBot="1" x14ac:dyDescent="0.3">
      <c r="A117" s="56">
        <v>106</v>
      </c>
      <c r="B117" s="17" t="s">
        <v>74</v>
      </c>
      <c r="C117" s="17">
        <v>0.12</v>
      </c>
      <c r="D117" s="21">
        <v>372</v>
      </c>
      <c r="E117" s="18">
        <f t="shared" si="5"/>
        <v>780.27148799999998</v>
      </c>
    </row>
    <row r="118" spans="1:5" ht="14.1" customHeight="1" thickBot="1" x14ac:dyDescent="0.3">
      <c r="A118" s="56">
        <v>107</v>
      </c>
      <c r="B118" s="17" t="s">
        <v>75</v>
      </c>
      <c r="C118" s="17">
        <v>0.12</v>
      </c>
      <c r="D118" s="21">
        <v>410</v>
      </c>
      <c r="E118" s="18">
        <f t="shared" si="5"/>
        <v>859.97663999999997</v>
      </c>
    </row>
    <row r="119" spans="1:5" ht="14.1" customHeight="1" thickBot="1" x14ac:dyDescent="0.3">
      <c r="A119" s="56">
        <v>108</v>
      </c>
      <c r="B119" s="17" t="s">
        <v>76</v>
      </c>
      <c r="C119" s="17">
        <v>0.12</v>
      </c>
      <c r="D119" s="21">
        <v>288</v>
      </c>
      <c r="E119" s="18">
        <f t="shared" si="5"/>
        <v>604.08115199999997</v>
      </c>
    </row>
    <row r="120" spans="1:5" ht="14.1" customHeight="1" thickBot="1" x14ac:dyDescent="0.3">
      <c r="A120" s="56">
        <v>109</v>
      </c>
      <c r="B120" s="17" t="s">
        <v>77</v>
      </c>
      <c r="C120" s="17">
        <v>0.12</v>
      </c>
      <c r="D120" s="21">
        <v>40</v>
      </c>
      <c r="E120" s="18">
        <f t="shared" si="5"/>
        <v>83.90016</v>
      </c>
    </row>
    <row r="121" spans="1:5" ht="14.1" customHeight="1" thickBot="1" x14ac:dyDescent="0.3">
      <c r="A121" s="56">
        <v>110</v>
      </c>
      <c r="B121" s="45" t="s">
        <v>191</v>
      </c>
      <c r="C121" s="17">
        <v>0.12</v>
      </c>
      <c r="D121" s="21">
        <v>40</v>
      </c>
      <c r="E121" s="18">
        <f t="shared" si="5"/>
        <v>83.90016</v>
      </c>
    </row>
    <row r="122" spans="1:5" ht="14.1" customHeight="1" thickBot="1" x14ac:dyDescent="0.3">
      <c r="A122" s="56">
        <v>111</v>
      </c>
      <c r="B122" s="17" t="s">
        <v>78</v>
      </c>
      <c r="C122" s="17">
        <v>0.12</v>
      </c>
      <c r="D122" s="21">
        <v>648</v>
      </c>
      <c r="E122" s="18">
        <f t="shared" si="5"/>
        <v>1359.1825919999999</v>
      </c>
    </row>
    <row r="123" spans="1:5" ht="14.1" customHeight="1" thickBot="1" x14ac:dyDescent="0.3">
      <c r="A123" s="56">
        <v>112</v>
      </c>
      <c r="B123" s="45" t="s">
        <v>192</v>
      </c>
      <c r="C123" s="17">
        <v>0.12</v>
      </c>
      <c r="D123" s="21">
        <v>166</v>
      </c>
      <c r="E123" s="18">
        <f t="shared" si="5"/>
        <v>348.18566400000003</v>
      </c>
    </row>
    <row r="124" spans="1:5" ht="14.1" customHeight="1" thickBot="1" x14ac:dyDescent="0.3">
      <c r="A124" s="56">
        <v>113</v>
      </c>
      <c r="B124" s="17" t="s">
        <v>79</v>
      </c>
      <c r="C124" s="17">
        <v>0.12</v>
      </c>
      <c r="D124" s="21">
        <v>93</v>
      </c>
      <c r="E124" s="18">
        <f t="shared" si="5"/>
        <v>195.06787199999999</v>
      </c>
    </row>
    <row r="125" spans="1:5" ht="14.1" customHeight="1" thickBot="1" x14ac:dyDescent="0.3">
      <c r="A125" s="56">
        <v>114</v>
      </c>
      <c r="B125" s="17" t="s">
        <v>80</v>
      </c>
      <c r="C125" s="17">
        <v>0.12</v>
      </c>
      <c r="D125" s="21">
        <v>93</v>
      </c>
      <c r="E125" s="18">
        <f t="shared" si="5"/>
        <v>195.06787199999999</v>
      </c>
    </row>
    <row r="126" spans="1:5" ht="14.1" customHeight="1" thickBot="1" x14ac:dyDescent="0.3">
      <c r="A126" s="56">
        <v>115</v>
      </c>
      <c r="B126" s="17" t="s">
        <v>81</v>
      </c>
      <c r="C126" s="17">
        <v>0.12</v>
      </c>
      <c r="D126" s="21">
        <v>75</v>
      </c>
      <c r="E126" s="18">
        <f t="shared" si="5"/>
        <v>157.31279999999998</v>
      </c>
    </row>
    <row r="127" spans="1:5" ht="14.1" customHeight="1" thickBot="1" x14ac:dyDescent="0.3">
      <c r="A127" s="56">
        <v>116</v>
      </c>
      <c r="B127" s="17" t="s">
        <v>82</v>
      </c>
      <c r="C127" s="17">
        <v>0.12</v>
      </c>
      <c r="D127" s="21">
        <v>30</v>
      </c>
      <c r="E127" s="18">
        <f t="shared" si="5"/>
        <v>62.925119999999986</v>
      </c>
    </row>
    <row r="128" spans="1:5" ht="14.1" customHeight="1" thickBot="1" x14ac:dyDescent="0.3">
      <c r="A128" s="56">
        <v>117</v>
      </c>
      <c r="B128" s="17" t="s">
        <v>83</v>
      </c>
      <c r="C128" s="17">
        <v>0.12</v>
      </c>
      <c r="D128" s="21">
        <v>427</v>
      </c>
      <c r="E128" s="18">
        <f t="shared" si="5"/>
        <v>895.63420799999994</v>
      </c>
    </row>
    <row r="129" spans="1:5" ht="14.1" customHeight="1" thickBot="1" x14ac:dyDescent="0.3">
      <c r="A129" s="56">
        <v>118</v>
      </c>
      <c r="B129" s="17" t="s">
        <v>84</v>
      </c>
      <c r="C129" s="17">
        <v>0.12</v>
      </c>
      <c r="D129" s="21">
        <v>382</v>
      </c>
      <c r="E129" s="18">
        <f t="shared" si="5"/>
        <v>801.2465279999999</v>
      </c>
    </row>
    <row r="130" spans="1:5" ht="14.1" customHeight="1" thickBot="1" x14ac:dyDescent="0.3">
      <c r="A130" s="56">
        <v>119</v>
      </c>
      <c r="B130" s="17" t="s">
        <v>85</v>
      </c>
      <c r="C130" s="17">
        <v>0.12</v>
      </c>
      <c r="D130" s="21">
        <v>520</v>
      </c>
      <c r="E130" s="18">
        <f t="shared" si="5"/>
        <v>1090.70208</v>
      </c>
    </row>
    <row r="131" spans="1:5" ht="14.1" customHeight="1" thickBot="1" x14ac:dyDescent="0.3">
      <c r="A131" s="56">
        <v>120</v>
      </c>
      <c r="B131" s="17" t="s">
        <v>86</v>
      </c>
      <c r="C131" s="17">
        <v>0.12</v>
      </c>
      <c r="D131" s="21">
        <v>477</v>
      </c>
      <c r="E131" s="18">
        <f t="shared" si="5"/>
        <v>1000.5094079999998</v>
      </c>
    </row>
    <row r="132" spans="1:5" ht="14.1" customHeight="1" thickBot="1" x14ac:dyDescent="0.3">
      <c r="A132" s="56">
        <v>121</v>
      </c>
      <c r="B132" s="17" t="s">
        <v>87</v>
      </c>
      <c r="C132" s="17">
        <v>0.12</v>
      </c>
      <c r="D132" s="21">
        <v>76</v>
      </c>
      <c r="E132" s="18">
        <f t="shared" si="5"/>
        <v>159.410304</v>
      </c>
    </row>
    <row r="133" spans="1:5" ht="14.1" customHeight="1" thickBot="1" x14ac:dyDescent="0.3">
      <c r="A133" s="56">
        <v>122</v>
      </c>
      <c r="B133" s="17" t="s">
        <v>88</v>
      </c>
      <c r="C133" s="17">
        <v>0.12</v>
      </c>
      <c r="D133" s="21">
        <v>89</v>
      </c>
      <c r="E133" s="18">
        <f t="shared" si="5"/>
        <v>186.67785599999999</v>
      </c>
    </row>
    <row r="134" spans="1:5" ht="14.1" customHeight="1" thickBot="1" x14ac:dyDescent="0.3">
      <c r="A134" s="56">
        <v>123</v>
      </c>
      <c r="B134" s="17" t="s">
        <v>89</v>
      </c>
      <c r="C134" s="17">
        <v>0.12</v>
      </c>
      <c r="D134" s="21">
        <v>71</v>
      </c>
      <c r="E134" s="18">
        <f t="shared" si="5"/>
        <v>148.92278399999998</v>
      </c>
    </row>
    <row r="135" spans="1:5" ht="14.1" customHeight="1" thickBot="1" x14ac:dyDescent="0.3">
      <c r="A135" s="56">
        <v>124</v>
      </c>
      <c r="B135" s="17" t="s">
        <v>90</v>
      </c>
      <c r="C135" s="17">
        <v>0.12</v>
      </c>
      <c r="D135" s="21">
        <v>321</v>
      </c>
      <c r="E135" s="18">
        <f t="shared" si="5"/>
        <v>673.29878399999996</v>
      </c>
    </row>
    <row r="136" spans="1:5" ht="14.45" customHeight="1" thickBot="1" x14ac:dyDescent="0.3">
      <c r="A136" s="56">
        <v>125</v>
      </c>
      <c r="B136" s="1" t="s">
        <v>91</v>
      </c>
      <c r="C136" s="17">
        <v>0.12</v>
      </c>
      <c r="D136" s="21">
        <v>409</v>
      </c>
      <c r="E136" s="47">
        <f t="shared" si="5"/>
        <v>857.8791359999999</v>
      </c>
    </row>
    <row r="137" spans="1:5" ht="14.45" customHeight="1" thickBot="1" x14ac:dyDescent="0.3">
      <c r="A137" s="56">
        <v>126</v>
      </c>
      <c r="B137" s="1" t="s">
        <v>94</v>
      </c>
      <c r="C137" s="17">
        <v>0.12</v>
      </c>
      <c r="D137" s="21">
        <v>89</v>
      </c>
      <c r="E137" s="47">
        <f t="shared" si="5"/>
        <v>186.67785599999999</v>
      </c>
    </row>
    <row r="138" spans="1:5" ht="14.1" customHeight="1" thickBot="1" x14ac:dyDescent="0.3">
      <c r="A138" s="56">
        <v>127</v>
      </c>
      <c r="B138" s="17" t="s">
        <v>95</v>
      </c>
      <c r="C138" s="17">
        <v>0.12</v>
      </c>
      <c r="D138" s="21">
        <v>87</v>
      </c>
      <c r="E138" s="18">
        <f t="shared" si="5"/>
        <v>182.48284799999999</v>
      </c>
    </row>
    <row r="139" spans="1:5" ht="14.1" customHeight="1" thickBot="1" x14ac:dyDescent="0.3">
      <c r="A139" s="56">
        <v>128</v>
      </c>
      <c r="B139" s="17" t="s">
        <v>96</v>
      </c>
      <c r="C139" s="17">
        <v>0.12</v>
      </c>
      <c r="D139" s="21">
        <v>210</v>
      </c>
      <c r="E139" s="18">
        <f t="shared" si="5"/>
        <v>440.47584000000001</v>
      </c>
    </row>
    <row r="140" spans="1:5" ht="14.1" customHeight="1" thickBot="1" x14ac:dyDescent="0.3">
      <c r="A140" s="56">
        <v>129</v>
      </c>
      <c r="B140" s="17" t="s">
        <v>97</v>
      </c>
      <c r="C140" s="17">
        <v>0.12</v>
      </c>
      <c r="D140" s="21">
        <v>107</v>
      </c>
      <c r="E140" s="18">
        <f t="shared" si="5"/>
        <v>224.432928</v>
      </c>
    </row>
    <row r="141" spans="1:5" ht="14.1" customHeight="1" thickBot="1" x14ac:dyDescent="0.3">
      <c r="A141" s="56">
        <v>130</v>
      </c>
      <c r="B141" s="17" t="s">
        <v>98</v>
      </c>
      <c r="C141" s="17">
        <v>0.12</v>
      </c>
      <c r="D141" s="21">
        <v>133</v>
      </c>
      <c r="E141" s="18">
        <f t="shared" si="5"/>
        <v>278.96803199999999</v>
      </c>
    </row>
    <row r="142" spans="1:5" ht="14.1" customHeight="1" thickBot="1" x14ac:dyDescent="0.3">
      <c r="A142" s="56">
        <v>131</v>
      </c>
      <c r="B142" s="45" t="s">
        <v>182</v>
      </c>
      <c r="C142" s="17">
        <v>0.12</v>
      </c>
      <c r="D142" s="21">
        <v>226</v>
      </c>
      <c r="E142" s="18">
        <f t="shared" ref="E142:E173" si="6">1.2*C142*D142*1/1000*((55-5)*187+0.8*(55-15)*(350-187))</f>
        <v>474.03590399999996</v>
      </c>
    </row>
    <row r="143" spans="1:5" ht="14.1" customHeight="1" thickBot="1" x14ac:dyDescent="0.3">
      <c r="A143" s="56">
        <v>132</v>
      </c>
      <c r="B143" s="45" t="s">
        <v>183</v>
      </c>
      <c r="C143" s="17">
        <v>0.12</v>
      </c>
      <c r="D143" s="21">
        <v>134</v>
      </c>
      <c r="E143" s="18">
        <f t="shared" si="6"/>
        <v>281.06553600000001</v>
      </c>
    </row>
    <row r="144" spans="1:5" ht="14.1" customHeight="1" thickBot="1" x14ac:dyDescent="0.3">
      <c r="A144" s="56">
        <v>133</v>
      </c>
      <c r="B144" s="17" t="s">
        <v>99</v>
      </c>
      <c r="C144" s="17">
        <v>0.12</v>
      </c>
      <c r="D144" s="21">
        <v>334</v>
      </c>
      <c r="E144" s="18">
        <f t="shared" si="6"/>
        <v>700.56633599999998</v>
      </c>
    </row>
    <row r="145" spans="1:5" ht="14.1" customHeight="1" thickBot="1" x14ac:dyDescent="0.3">
      <c r="A145" s="56">
        <v>134</v>
      </c>
      <c r="B145" s="17" t="s">
        <v>100</v>
      </c>
      <c r="C145" s="17">
        <v>0.12</v>
      </c>
      <c r="D145" s="21">
        <v>202</v>
      </c>
      <c r="E145" s="18">
        <f t="shared" si="6"/>
        <v>423.69580799999994</v>
      </c>
    </row>
    <row r="146" spans="1:5" ht="14.1" customHeight="1" thickBot="1" x14ac:dyDescent="0.3">
      <c r="A146" s="56">
        <v>135</v>
      </c>
      <c r="B146" s="17" t="s">
        <v>101</v>
      </c>
      <c r="C146" s="17">
        <v>0.12</v>
      </c>
      <c r="D146" s="21">
        <v>386</v>
      </c>
      <c r="E146" s="18">
        <f t="shared" si="6"/>
        <v>809.63654399999996</v>
      </c>
    </row>
    <row r="147" spans="1:5" ht="14.1" customHeight="1" thickBot="1" x14ac:dyDescent="0.3">
      <c r="A147" s="56">
        <v>136</v>
      </c>
      <c r="B147" s="17" t="s">
        <v>102</v>
      </c>
      <c r="C147" s="17">
        <v>0.12</v>
      </c>
      <c r="D147" s="21">
        <v>530</v>
      </c>
      <c r="E147" s="18">
        <f t="shared" si="6"/>
        <v>1111.6771200000001</v>
      </c>
    </row>
    <row r="148" spans="1:5" ht="14.1" customHeight="1" thickBot="1" x14ac:dyDescent="0.3">
      <c r="A148" s="56">
        <v>137</v>
      </c>
      <c r="B148" s="17" t="s">
        <v>103</v>
      </c>
      <c r="C148" s="17">
        <v>0.12</v>
      </c>
      <c r="D148" s="21">
        <v>394</v>
      </c>
      <c r="E148" s="18">
        <f t="shared" si="6"/>
        <v>826.41657599999996</v>
      </c>
    </row>
    <row r="149" spans="1:5" ht="14.1" customHeight="1" thickBot="1" x14ac:dyDescent="0.3">
      <c r="A149" s="56">
        <v>138</v>
      </c>
      <c r="B149" s="17" t="s">
        <v>104</v>
      </c>
      <c r="C149" s="17">
        <v>0.12</v>
      </c>
      <c r="D149" s="21">
        <v>197</v>
      </c>
      <c r="E149" s="18">
        <f t="shared" si="6"/>
        <v>413.20828799999998</v>
      </c>
    </row>
    <row r="150" spans="1:5" ht="14.1" customHeight="1" thickBot="1" x14ac:dyDescent="0.3">
      <c r="A150" s="56">
        <v>139</v>
      </c>
      <c r="B150" s="17" t="s">
        <v>105</v>
      </c>
      <c r="C150" s="17">
        <v>0.12</v>
      </c>
      <c r="D150" s="21">
        <v>91</v>
      </c>
      <c r="E150" s="18">
        <f t="shared" si="6"/>
        <v>190.87286399999999</v>
      </c>
    </row>
    <row r="151" spans="1:5" ht="14.1" customHeight="1" thickBot="1" x14ac:dyDescent="0.3">
      <c r="A151" s="56">
        <v>140</v>
      </c>
      <c r="B151" s="17" t="s">
        <v>106</v>
      </c>
      <c r="C151" s="17">
        <v>0.12</v>
      </c>
      <c r="D151" s="21">
        <v>399</v>
      </c>
      <c r="E151" s="18">
        <f t="shared" si="6"/>
        <v>836.90409599999987</v>
      </c>
    </row>
    <row r="152" spans="1:5" ht="14.1" customHeight="1" thickBot="1" x14ac:dyDescent="0.3">
      <c r="A152" s="56">
        <v>141</v>
      </c>
      <c r="B152" s="17" t="s">
        <v>107</v>
      </c>
      <c r="C152" s="17">
        <v>0.12</v>
      </c>
      <c r="D152" s="21">
        <v>324</v>
      </c>
      <c r="E152" s="18">
        <f t="shared" si="6"/>
        <v>679.59129599999994</v>
      </c>
    </row>
    <row r="153" spans="1:5" ht="14.1" customHeight="1" thickBot="1" x14ac:dyDescent="0.3">
      <c r="A153" s="56">
        <v>142</v>
      </c>
      <c r="B153" s="17" t="s">
        <v>108</v>
      </c>
      <c r="C153" s="17">
        <v>0.12</v>
      </c>
      <c r="D153" s="21">
        <v>196</v>
      </c>
      <c r="E153" s="18">
        <f t="shared" si="6"/>
        <v>411.11078399999991</v>
      </c>
    </row>
    <row r="154" spans="1:5" ht="14.1" customHeight="1" thickBot="1" x14ac:dyDescent="0.3">
      <c r="A154" s="56">
        <v>143</v>
      </c>
      <c r="B154" s="17" t="s">
        <v>109</v>
      </c>
      <c r="C154" s="17">
        <v>0.12</v>
      </c>
      <c r="D154" s="21">
        <v>266</v>
      </c>
      <c r="E154" s="18">
        <f t="shared" si="6"/>
        <v>557.93606399999999</v>
      </c>
    </row>
    <row r="155" spans="1:5" ht="14.1" customHeight="1" thickBot="1" x14ac:dyDescent="0.3">
      <c r="A155" s="56">
        <v>144</v>
      </c>
      <c r="B155" s="17" t="s">
        <v>110</v>
      </c>
      <c r="C155" s="17">
        <v>0.12</v>
      </c>
      <c r="D155" s="21">
        <v>278</v>
      </c>
      <c r="E155" s="18">
        <f t="shared" si="6"/>
        <v>583.10611199999994</v>
      </c>
    </row>
    <row r="156" spans="1:5" ht="14.1" customHeight="1" thickBot="1" x14ac:dyDescent="0.3">
      <c r="A156" s="56">
        <v>145</v>
      </c>
      <c r="B156" s="45" t="s">
        <v>188</v>
      </c>
      <c r="C156" s="17">
        <v>0.12</v>
      </c>
      <c r="D156" s="46">
        <v>87</v>
      </c>
      <c r="E156" s="18">
        <f t="shared" si="6"/>
        <v>182.48284799999999</v>
      </c>
    </row>
    <row r="157" spans="1:5" ht="14.1" customHeight="1" thickBot="1" x14ac:dyDescent="0.3">
      <c r="A157" s="56">
        <v>146</v>
      </c>
      <c r="B157" s="17" t="s">
        <v>111</v>
      </c>
      <c r="C157" s="17">
        <v>0.12</v>
      </c>
      <c r="D157" s="21">
        <v>232</v>
      </c>
      <c r="E157" s="18">
        <f t="shared" si="6"/>
        <v>486.62092799999988</v>
      </c>
    </row>
    <row r="158" spans="1:5" ht="14.1" customHeight="1" thickBot="1" x14ac:dyDescent="0.3">
      <c r="A158" s="56">
        <v>147</v>
      </c>
      <c r="B158" s="17" t="s">
        <v>112</v>
      </c>
      <c r="C158" s="17">
        <v>0.12</v>
      </c>
      <c r="D158" s="21">
        <v>245</v>
      </c>
      <c r="E158" s="18">
        <f t="shared" si="6"/>
        <v>513.88847999999984</v>
      </c>
    </row>
    <row r="159" spans="1:5" ht="14.1" customHeight="1" thickBot="1" x14ac:dyDescent="0.3">
      <c r="A159" s="56">
        <v>148</v>
      </c>
      <c r="B159" s="17" t="s">
        <v>113</v>
      </c>
      <c r="C159" s="17">
        <v>0.12</v>
      </c>
      <c r="D159" s="21">
        <v>248</v>
      </c>
      <c r="E159" s="18">
        <f t="shared" si="6"/>
        <v>520.18099199999995</v>
      </c>
    </row>
    <row r="160" spans="1:5" ht="14.1" customHeight="1" thickBot="1" x14ac:dyDescent="0.3">
      <c r="A160" s="56">
        <v>149</v>
      </c>
      <c r="B160" s="17" t="s">
        <v>115</v>
      </c>
      <c r="C160" s="17">
        <v>0.12</v>
      </c>
      <c r="D160" s="21">
        <v>185</v>
      </c>
      <c r="E160" s="18">
        <f t="shared" si="6"/>
        <v>388.03823999999997</v>
      </c>
    </row>
    <row r="161" spans="1:5" ht="14.1" customHeight="1" thickBot="1" x14ac:dyDescent="0.3">
      <c r="A161" s="56">
        <v>150</v>
      </c>
      <c r="B161" s="17" t="s">
        <v>117</v>
      </c>
      <c r="C161" s="17">
        <v>0.12</v>
      </c>
      <c r="D161" s="21">
        <v>205</v>
      </c>
      <c r="E161" s="18">
        <f t="shared" si="6"/>
        <v>429.98831999999999</v>
      </c>
    </row>
    <row r="162" spans="1:5" ht="14.1" customHeight="1" thickBot="1" x14ac:dyDescent="0.3">
      <c r="A162" s="56">
        <v>151</v>
      </c>
      <c r="B162" s="17" t="s">
        <v>118</v>
      </c>
      <c r="C162" s="17">
        <v>0.12</v>
      </c>
      <c r="D162" s="21">
        <v>247</v>
      </c>
      <c r="E162" s="18">
        <f t="shared" si="6"/>
        <v>518.08348799999999</v>
      </c>
    </row>
    <row r="163" spans="1:5" ht="14.1" customHeight="1" thickBot="1" x14ac:dyDescent="0.3">
      <c r="A163" s="56">
        <v>152</v>
      </c>
      <c r="B163" s="17" t="s">
        <v>119</v>
      </c>
      <c r="C163" s="17">
        <v>0.12</v>
      </c>
      <c r="D163" s="21">
        <v>221</v>
      </c>
      <c r="E163" s="18">
        <f t="shared" si="6"/>
        <v>463.548384</v>
      </c>
    </row>
    <row r="164" spans="1:5" ht="14.1" customHeight="1" thickBot="1" x14ac:dyDescent="0.3">
      <c r="A164" s="56">
        <v>153</v>
      </c>
      <c r="B164" s="17" t="s">
        <v>120</v>
      </c>
      <c r="C164" s="17">
        <v>0.12</v>
      </c>
      <c r="D164" s="21">
        <v>225</v>
      </c>
      <c r="E164" s="18">
        <f t="shared" si="6"/>
        <v>471.9384</v>
      </c>
    </row>
    <row r="165" spans="1:5" ht="14.1" customHeight="1" thickBot="1" x14ac:dyDescent="0.3">
      <c r="A165" s="56">
        <v>154</v>
      </c>
      <c r="B165" s="17" t="s">
        <v>121</v>
      </c>
      <c r="C165" s="17">
        <v>0.12</v>
      </c>
      <c r="D165" s="21">
        <v>279</v>
      </c>
      <c r="E165" s="18">
        <f t="shared" si="6"/>
        <v>585.2036159999999</v>
      </c>
    </row>
    <row r="166" spans="1:5" ht="14.1" customHeight="1" thickBot="1" x14ac:dyDescent="0.3">
      <c r="A166" s="56">
        <v>155</v>
      </c>
      <c r="B166" s="17" t="s">
        <v>122</v>
      </c>
      <c r="C166" s="17">
        <v>0.12</v>
      </c>
      <c r="D166" s="21">
        <v>76</v>
      </c>
      <c r="E166" s="18">
        <f t="shared" si="6"/>
        <v>159.410304</v>
      </c>
    </row>
    <row r="167" spans="1:5" ht="14.1" customHeight="1" thickBot="1" x14ac:dyDescent="0.3">
      <c r="A167" s="56">
        <v>156</v>
      </c>
      <c r="B167" s="45" t="s">
        <v>189</v>
      </c>
      <c r="C167" s="17">
        <v>0.12</v>
      </c>
      <c r="D167" s="46">
        <v>241</v>
      </c>
      <c r="E167" s="18">
        <f t="shared" si="6"/>
        <v>505.49846399999996</v>
      </c>
    </row>
    <row r="168" spans="1:5" ht="14.1" customHeight="1" thickBot="1" x14ac:dyDescent="0.3">
      <c r="A168" s="56">
        <v>157</v>
      </c>
      <c r="B168" s="45" t="s">
        <v>190</v>
      </c>
      <c r="C168" s="17">
        <v>0.12</v>
      </c>
      <c r="D168" s="46">
        <v>87</v>
      </c>
      <c r="E168" s="18">
        <f t="shared" si="6"/>
        <v>182.48284799999999</v>
      </c>
    </row>
    <row r="169" spans="1:5" ht="14.1" customHeight="1" thickBot="1" x14ac:dyDescent="0.3">
      <c r="A169" s="56">
        <v>158</v>
      </c>
      <c r="B169" s="17" t="s">
        <v>123</v>
      </c>
      <c r="C169" s="17">
        <v>0.12</v>
      </c>
      <c r="D169" s="21">
        <v>301</v>
      </c>
      <c r="E169" s="18">
        <f t="shared" si="6"/>
        <v>631.34870399999988</v>
      </c>
    </row>
    <row r="170" spans="1:5" ht="14.1" customHeight="1" thickBot="1" x14ac:dyDescent="0.3">
      <c r="A170" s="56">
        <v>159</v>
      </c>
      <c r="B170" s="17" t="s">
        <v>124</v>
      </c>
      <c r="C170" s="17">
        <v>0.12</v>
      </c>
      <c r="D170" s="21">
        <v>173</v>
      </c>
      <c r="E170" s="18">
        <f t="shared" si="6"/>
        <v>362.86819200000002</v>
      </c>
    </row>
    <row r="171" spans="1:5" ht="14.1" customHeight="1" thickBot="1" x14ac:dyDescent="0.3">
      <c r="A171" s="56">
        <v>160</v>
      </c>
      <c r="B171" s="17" t="s">
        <v>125</v>
      </c>
      <c r="C171" s="17">
        <v>0.12</v>
      </c>
      <c r="D171" s="21">
        <v>162</v>
      </c>
      <c r="E171" s="18">
        <f t="shared" si="6"/>
        <v>339.79564799999997</v>
      </c>
    </row>
    <row r="172" spans="1:5" ht="14.1" customHeight="1" thickBot="1" x14ac:dyDescent="0.3">
      <c r="A172" s="56">
        <v>161</v>
      </c>
      <c r="B172" s="17" t="s">
        <v>126</v>
      </c>
      <c r="C172" s="17">
        <v>0.12</v>
      </c>
      <c r="D172" s="21">
        <v>384</v>
      </c>
      <c r="E172" s="18">
        <f t="shared" si="6"/>
        <v>805.44153599999981</v>
      </c>
    </row>
    <row r="173" spans="1:5" ht="14.1" customHeight="1" thickBot="1" x14ac:dyDescent="0.3">
      <c r="A173" s="56">
        <v>162</v>
      </c>
      <c r="B173" s="17" t="s">
        <v>127</v>
      </c>
      <c r="C173" s="17">
        <v>0.12</v>
      </c>
      <c r="D173" s="21">
        <v>260</v>
      </c>
      <c r="E173" s="18">
        <f t="shared" si="6"/>
        <v>545.35104000000001</v>
      </c>
    </row>
    <row r="174" spans="1:5" ht="14.1" customHeight="1" thickBot="1" x14ac:dyDescent="0.3">
      <c r="A174" s="56">
        <v>163</v>
      </c>
      <c r="B174" s="17" t="s">
        <v>128</v>
      </c>
      <c r="C174" s="17">
        <v>0.12</v>
      </c>
      <c r="D174" s="21">
        <v>243</v>
      </c>
      <c r="E174" s="18">
        <f t="shared" ref="E174:E205" si="7">1.2*C174*D174*1/1000*((55-5)*187+0.8*(55-15)*(350-187))</f>
        <v>509.69347199999993</v>
      </c>
    </row>
    <row r="175" spans="1:5" ht="14.1" customHeight="1" thickBot="1" x14ac:dyDescent="0.3">
      <c r="A175" s="56">
        <v>164</v>
      </c>
      <c r="B175" s="45" t="s">
        <v>184</v>
      </c>
      <c r="C175" s="17">
        <v>0.12</v>
      </c>
      <c r="D175" s="46">
        <v>306</v>
      </c>
      <c r="E175" s="18">
        <f t="shared" si="7"/>
        <v>641.83622400000002</v>
      </c>
    </row>
    <row r="176" spans="1:5" ht="14.1" customHeight="1" thickBot="1" x14ac:dyDescent="0.3">
      <c r="A176" s="56">
        <v>165</v>
      </c>
      <c r="B176" s="17" t="s">
        <v>129</v>
      </c>
      <c r="C176" s="17">
        <v>0.12</v>
      </c>
      <c r="D176" s="21">
        <v>198</v>
      </c>
      <c r="E176" s="18">
        <f t="shared" si="7"/>
        <v>415.30579199999994</v>
      </c>
    </row>
    <row r="177" spans="1:5" ht="14.1" customHeight="1" thickBot="1" x14ac:dyDescent="0.3">
      <c r="A177" s="56">
        <v>166</v>
      </c>
      <c r="B177" s="17" t="s">
        <v>130</v>
      </c>
      <c r="C177" s="17">
        <v>0.12</v>
      </c>
      <c r="D177" s="21">
        <v>292</v>
      </c>
      <c r="E177" s="18">
        <f t="shared" si="7"/>
        <v>612.47116799999992</v>
      </c>
    </row>
    <row r="178" spans="1:5" ht="14.1" customHeight="1" thickBot="1" x14ac:dyDescent="0.3">
      <c r="A178" s="56">
        <v>167</v>
      </c>
      <c r="B178" s="17" t="s">
        <v>218</v>
      </c>
      <c r="C178" s="17">
        <v>0.12</v>
      </c>
      <c r="D178" s="21">
        <v>116</v>
      </c>
      <c r="E178" s="18">
        <f t="shared" si="7"/>
        <v>243.31046399999994</v>
      </c>
    </row>
    <row r="179" spans="1:5" ht="14.1" customHeight="1" thickBot="1" x14ac:dyDescent="0.3">
      <c r="A179" s="56">
        <v>168</v>
      </c>
      <c r="B179" s="17" t="s">
        <v>131</v>
      </c>
      <c r="C179" s="17">
        <v>0.12</v>
      </c>
      <c r="D179" s="21">
        <v>142</v>
      </c>
      <c r="E179" s="18">
        <f t="shared" si="7"/>
        <v>297.84556799999996</v>
      </c>
    </row>
    <row r="180" spans="1:5" ht="14.1" customHeight="1" thickBot="1" x14ac:dyDescent="0.3">
      <c r="A180" s="56">
        <v>169</v>
      </c>
      <c r="B180" s="17" t="s">
        <v>132</v>
      </c>
      <c r="C180" s="17">
        <v>0.12</v>
      </c>
      <c r="D180" s="21">
        <v>157</v>
      </c>
      <c r="E180" s="18">
        <f t="shared" si="7"/>
        <v>329.30812799999995</v>
      </c>
    </row>
    <row r="181" spans="1:5" ht="14.1" customHeight="1" thickBot="1" x14ac:dyDescent="0.3">
      <c r="A181" s="56">
        <v>170</v>
      </c>
      <c r="B181" s="17" t="s">
        <v>133</v>
      </c>
      <c r="C181" s="17">
        <v>0.12</v>
      </c>
      <c r="D181" s="21">
        <v>25</v>
      </c>
      <c r="E181" s="18">
        <f t="shared" si="7"/>
        <v>52.437599999999989</v>
      </c>
    </row>
    <row r="182" spans="1:5" ht="14.1" customHeight="1" thickBot="1" x14ac:dyDescent="0.3">
      <c r="A182" s="56">
        <v>171</v>
      </c>
      <c r="B182" s="17" t="s">
        <v>134</v>
      </c>
      <c r="C182" s="17">
        <v>0.12</v>
      </c>
      <c r="D182" s="21">
        <v>124</v>
      </c>
      <c r="E182" s="18">
        <f t="shared" si="7"/>
        <v>260.09049599999997</v>
      </c>
    </row>
    <row r="183" spans="1:5" ht="14.1" customHeight="1" thickBot="1" x14ac:dyDescent="0.3">
      <c r="A183" s="56">
        <v>172</v>
      </c>
      <c r="B183" s="17" t="s">
        <v>135</v>
      </c>
      <c r="C183" s="17">
        <v>0.12</v>
      </c>
      <c r="D183" s="21">
        <v>15</v>
      </c>
      <c r="E183" s="18">
        <f t="shared" si="7"/>
        <v>31.462559999999993</v>
      </c>
    </row>
    <row r="184" spans="1:5" ht="14.1" customHeight="1" thickBot="1" x14ac:dyDescent="0.3">
      <c r="A184" s="56">
        <v>173</v>
      </c>
      <c r="B184" s="17" t="s">
        <v>136</v>
      </c>
      <c r="C184" s="17">
        <v>0.12</v>
      </c>
      <c r="D184" s="21">
        <v>141</v>
      </c>
      <c r="E184" s="18">
        <f t="shared" si="7"/>
        <v>295.748064</v>
      </c>
    </row>
    <row r="185" spans="1:5" ht="14.1" customHeight="1" thickBot="1" x14ac:dyDescent="0.3">
      <c r="A185" s="56">
        <v>174</v>
      </c>
      <c r="B185" s="17" t="s">
        <v>137</v>
      </c>
      <c r="C185" s="17">
        <v>0.12</v>
      </c>
      <c r="D185" s="21">
        <v>137</v>
      </c>
      <c r="E185" s="18">
        <f t="shared" si="7"/>
        <v>287.358048</v>
      </c>
    </row>
    <row r="186" spans="1:5" ht="14.1" customHeight="1" thickBot="1" x14ac:dyDescent="0.3">
      <c r="A186" s="56">
        <v>175</v>
      </c>
      <c r="B186" s="17" t="s">
        <v>138</v>
      </c>
      <c r="C186" s="17">
        <v>0.12</v>
      </c>
      <c r="D186" s="21">
        <v>131</v>
      </c>
      <c r="E186" s="18">
        <f t="shared" si="7"/>
        <v>274.77302399999996</v>
      </c>
    </row>
    <row r="187" spans="1:5" ht="14.1" customHeight="1" thickBot="1" x14ac:dyDescent="0.3">
      <c r="A187" s="56">
        <v>176</v>
      </c>
      <c r="B187" s="17" t="s">
        <v>139</v>
      </c>
      <c r="C187" s="17">
        <v>0.12</v>
      </c>
      <c r="D187" s="21">
        <v>124</v>
      </c>
      <c r="E187" s="18">
        <f t="shared" si="7"/>
        <v>260.09049599999997</v>
      </c>
    </row>
    <row r="188" spans="1:5" ht="14.1" customHeight="1" thickBot="1" x14ac:dyDescent="0.3">
      <c r="A188" s="56">
        <v>177</v>
      </c>
      <c r="B188" s="17" t="s">
        <v>140</v>
      </c>
      <c r="C188" s="17">
        <v>0.12</v>
      </c>
      <c r="D188" s="21">
        <v>227</v>
      </c>
      <c r="E188" s="18">
        <f t="shared" si="7"/>
        <v>476.13340799999992</v>
      </c>
    </row>
    <row r="189" spans="1:5" ht="14.1" customHeight="1" thickBot="1" x14ac:dyDescent="0.3">
      <c r="A189" s="56">
        <v>178</v>
      </c>
      <c r="B189" s="17" t="s">
        <v>141</v>
      </c>
      <c r="C189" s="17">
        <v>0.12</v>
      </c>
      <c r="D189" s="21">
        <v>263</v>
      </c>
      <c r="E189" s="18">
        <f t="shared" si="7"/>
        <v>551.643552</v>
      </c>
    </row>
    <row r="190" spans="1:5" ht="14.1" customHeight="1" thickBot="1" x14ac:dyDescent="0.3">
      <c r="A190" s="56">
        <v>179</v>
      </c>
      <c r="B190" s="17" t="s">
        <v>142</v>
      </c>
      <c r="C190" s="17">
        <v>0.12</v>
      </c>
      <c r="D190" s="21">
        <v>217</v>
      </c>
      <c r="E190" s="18">
        <f t="shared" si="7"/>
        <v>455.158368</v>
      </c>
    </row>
    <row r="191" spans="1:5" ht="14.1" customHeight="1" thickBot="1" x14ac:dyDescent="0.3">
      <c r="A191" s="56">
        <v>180</v>
      </c>
      <c r="B191" s="17" t="s">
        <v>143</v>
      </c>
      <c r="C191" s="17">
        <v>0.12</v>
      </c>
      <c r="D191" s="21">
        <v>339</v>
      </c>
      <c r="E191" s="18">
        <f t="shared" si="7"/>
        <v>711.053856</v>
      </c>
    </row>
    <row r="192" spans="1:5" ht="14.1" customHeight="1" thickBot="1" x14ac:dyDescent="0.3">
      <c r="A192" s="56">
        <v>181</v>
      </c>
      <c r="B192" s="17" t="s">
        <v>144</v>
      </c>
      <c r="C192" s="17">
        <v>0.12</v>
      </c>
      <c r="D192" s="21">
        <v>226</v>
      </c>
      <c r="E192" s="18">
        <f t="shared" si="7"/>
        <v>474.03590399999996</v>
      </c>
    </row>
    <row r="193" spans="1:5" ht="14.1" customHeight="1" thickBot="1" x14ac:dyDescent="0.3">
      <c r="A193" s="56">
        <v>182</v>
      </c>
      <c r="B193" s="17" t="s">
        <v>145</v>
      </c>
      <c r="C193" s="17">
        <v>0.12</v>
      </c>
      <c r="D193" s="21">
        <v>130</v>
      </c>
      <c r="E193" s="18">
        <f t="shared" si="7"/>
        <v>272.67552000000001</v>
      </c>
    </row>
    <row r="194" spans="1:5" ht="14.1" customHeight="1" thickBot="1" x14ac:dyDescent="0.3">
      <c r="A194" s="56">
        <v>183</v>
      </c>
      <c r="B194" s="17" t="s">
        <v>146</v>
      </c>
      <c r="C194" s="17">
        <v>0.12</v>
      </c>
      <c r="D194" s="21">
        <v>128</v>
      </c>
      <c r="E194" s="18">
        <f t="shared" si="7"/>
        <v>268.48051199999998</v>
      </c>
    </row>
    <row r="195" spans="1:5" ht="14.1" customHeight="1" thickBot="1" x14ac:dyDescent="0.3">
      <c r="A195" s="56">
        <v>184</v>
      </c>
      <c r="B195" s="17" t="s">
        <v>147</v>
      </c>
      <c r="C195" s="17">
        <v>0.12</v>
      </c>
      <c r="D195" s="21">
        <v>137</v>
      </c>
      <c r="E195" s="18">
        <f t="shared" si="7"/>
        <v>287.358048</v>
      </c>
    </row>
    <row r="196" spans="1:5" ht="14.1" customHeight="1" thickBot="1" x14ac:dyDescent="0.3">
      <c r="A196" s="56">
        <v>185</v>
      </c>
      <c r="B196" s="17" t="s">
        <v>148</v>
      </c>
      <c r="C196" s="17">
        <v>0.12</v>
      </c>
      <c r="D196" s="21">
        <v>293</v>
      </c>
      <c r="E196" s="18">
        <f t="shared" si="7"/>
        <v>614.56867199999999</v>
      </c>
    </row>
    <row r="197" spans="1:5" ht="14.1" customHeight="1" thickBot="1" x14ac:dyDescent="0.3">
      <c r="A197" s="56">
        <v>186</v>
      </c>
      <c r="B197" s="17" t="s">
        <v>149</v>
      </c>
      <c r="C197" s="17">
        <v>0.12</v>
      </c>
      <c r="D197" s="21">
        <v>292</v>
      </c>
      <c r="E197" s="18">
        <f t="shared" si="7"/>
        <v>612.47116799999992</v>
      </c>
    </row>
    <row r="198" spans="1:5" ht="14.1" customHeight="1" thickBot="1" x14ac:dyDescent="0.3">
      <c r="A198" s="56">
        <v>187</v>
      </c>
      <c r="B198" s="17" t="s">
        <v>150</v>
      </c>
      <c r="C198" s="17">
        <v>0.12</v>
      </c>
      <c r="D198" s="21">
        <v>425</v>
      </c>
      <c r="E198" s="18">
        <f t="shared" si="7"/>
        <v>891.43919999999991</v>
      </c>
    </row>
    <row r="199" spans="1:5" ht="14.1" customHeight="1" thickBot="1" x14ac:dyDescent="0.3">
      <c r="A199" s="56">
        <v>188</v>
      </c>
      <c r="B199" s="17" t="s">
        <v>151</v>
      </c>
      <c r="C199" s="17">
        <v>0.12</v>
      </c>
      <c r="D199" s="21">
        <v>300</v>
      </c>
      <c r="E199" s="18">
        <f t="shared" si="7"/>
        <v>629.25119999999993</v>
      </c>
    </row>
    <row r="200" spans="1:5" ht="14.1" customHeight="1" thickBot="1" x14ac:dyDescent="0.3">
      <c r="A200" s="56">
        <v>189</v>
      </c>
      <c r="B200" s="17" t="s">
        <v>152</v>
      </c>
      <c r="C200" s="17">
        <v>0.12</v>
      </c>
      <c r="D200" s="21">
        <v>132</v>
      </c>
      <c r="E200" s="18">
        <f t="shared" si="7"/>
        <v>276.87052800000004</v>
      </c>
    </row>
    <row r="201" spans="1:5" ht="14.1" customHeight="1" thickBot="1" x14ac:dyDescent="0.3">
      <c r="A201" s="56">
        <v>190</v>
      </c>
      <c r="B201" s="17" t="s">
        <v>153</v>
      </c>
      <c r="C201" s="17">
        <v>0.12</v>
      </c>
      <c r="D201" s="21">
        <v>162</v>
      </c>
      <c r="E201" s="18">
        <f t="shared" si="7"/>
        <v>339.79564799999997</v>
      </c>
    </row>
    <row r="202" spans="1:5" ht="14.1" customHeight="1" thickBot="1" x14ac:dyDescent="0.3">
      <c r="A202" s="56">
        <v>191</v>
      </c>
      <c r="B202" s="17" t="s">
        <v>154</v>
      </c>
      <c r="C202" s="17">
        <v>0.12</v>
      </c>
      <c r="D202" s="21">
        <v>156</v>
      </c>
      <c r="E202" s="18">
        <f t="shared" si="7"/>
        <v>327.210624</v>
      </c>
    </row>
    <row r="203" spans="1:5" ht="14.1" customHeight="1" thickBot="1" x14ac:dyDescent="0.3">
      <c r="A203" s="56">
        <v>192</v>
      </c>
      <c r="B203" s="44" t="s">
        <v>155</v>
      </c>
      <c r="C203" s="17">
        <v>0.12</v>
      </c>
      <c r="D203" s="21">
        <v>166</v>
      </c>
      <c r="E203" s="18">
        <f t="shared" si="7"/>
        <v>348.18566400000003</v>
      </c>
    </row>
    <row r="204" spans="1:5" ht="14.45" customHeight="1" thickBot="1" x14ac:dyDescent="0.3">
      <c r="A204" s="56">
        <v>193</v>
      </c>
      <c r="B204" s="1" t="s">
        <v>156</v>
      </c>
      <c r="C204" s="17">
        <v>0.12</v>
      </c>
      <c r="D204" s="21">
        <v>173</v>
      </c>
      <c r="E204" s="18">
        <f t="shared" si="7"/>
        <v>362.86819200000002</v>
      </c>
    </row>
    <row r="205" spans="1:5" ht="14.45" customHeight="1" thickBot="1" x14ac:dyDescent="0.3">
      <c r="A205" s="56">
        <v>194</v>
      </c>
      <c r="B205" s="1" t="s">
        <v>157</v>
      </c>
      <c r="C205" s="17">
        <v>0.12</v>
      </c>
      <c r="D205" s="21">
        <v>316</v>
      </c>
      <c r="E205" s="18">
        <f t="shared" si="7"/>
        <v>662.81126399999994</v>
      </c>
    </row>
    <row r="206" spans="1:5" ht="14.45" customHeight="1" thickBot="1" x14ac:dyDescent="0.3">
      <c r="A206" s="56">
        <v>195</v>
      </c>
      <c r="B206" s="45" t="s">
        <v>214</v>
      </c>
      <c r="C206" s="17">
        <v>0.12</v>
      </c>
      <c r="D206" s="21">
        <v>32</v>
      </c>
      <c r="E206" s="18">
        <f t="shared" ref="E206:E215" si="8">1.2*C206*D206*1/1000*((55-5)*187+0.8*(55-15)*(350-187))</f>
        <v>67.120127999999994</v>
      </c>
    </row>
    <row r="207" spans="1:5" ht="14.45" customHeight="1" thickBot="1" x14ac:dyDescent="0.3">
      <c r="A207" s="56">
        <v>196</v>
      </c>
      <c r="B207" s="17" t="s">
        <v>158</v>
      </c>
      <c r="C207" s="17">
        <v>0.12</v>
      </c>
      <c r="D207" s="21">
        <v>88</v>
      </c>
      <c r="E207" s="18">
        <f t="shared" si="8"/>
        <v>184.58035199999998</v>
      </c>
    </row>
    <row r="208" spans="1:5" ht="14.45" customHeight="1" thickBot="1" x14ac:dyDescent="0.3">
      <c r="A208" s="56">
        <v>197</v>
      </c>
      <c r="B208" s="17" t="s">
        <v>164</v>
      </c>
      <c r="C208" s="17">
        <v>0.12</v>
      </c>
      <c r="D208" s="21">
        <v>344</v>
      </c>
      <c r="E208" s="18">
        <f t="shared" si="8"/>
        <v>721.5413759999999</v>
      </c>
    </row>
    <row r="209" spans="1:10" ht="14.45" customHeight="1" thickBot="1" x14ac:dyDescent="0.3">
      <c r="A209" s="56">
        <v>198</v>
      </c>
      <c r="B209" s="17" t="s">
        <v>165</v>
      </c>
      <c r="C209" s="17">
        <v>0.12</v>
      </c>
      <c r="D209" s="21">
        <v>254</v>
      </c>
      <c r="E209" s="18">
        <f t="shared" si="8"/>
        <v>532.76601599999992</v>
      </c>
    </row>
    <row r="210" spans="1:10" ht="14.45" customHeight="1" thickBot="1" x14ac:dyDescent="0.3">
      <c r="A210" s="56">
        <v>199</v>
      </c>
      <c r="B210" s="17" t="s">
        <v>166</v>
      </c>
      <c r="C210" s="17">
        <v>0.12</v>
      </c>
      <c r="D210" s="21">
        <v>197</v>
      </c>
      <c r="E210" s="18">
        <f t="shared" si="8"/>
        <v>413.20828799999998</v>
      </c>
    </row>
    <row r="211" spans="1:10" ht="14.45" customHeight="1" thickBot="1" x14ac:dyDescent="0.3">
      <c r="A211" s="56">
        <v>200</v>
      </c>
      <c r="B211" s="17" t="s">
        <v>167</v>
      </c>
      <c r="C211" s="17">
        <v>0.12</v>
      </c>
      <c r="D211" s="21">
        <v>144</v>
      </c>
      <c r="E211" s="18">
        <f t="shared" si="8"/>
        <v>302.04057599999999</v>
      </c>
    </row>
    <row r="212" spans="1:10" ht="14.45" customHeight="1" thickBot="1" x14ac:dyDescent="0.3">
      <c r="A212" s="56">
        <v>201</v>
      </c>
      <c r="B212" s="17" t="s">
        <v>168</v>
      </c>
      <c r="C212" s="17">
        <v>0.12</v>
      </c>
      <c r="D212" s="21">
        <v>155</v>
      </c>
      <c r="E212" s="18">
        <f t="shared" si="8"/>
        <v>325.11311999999992</v>
      </c>
    </row>
    <row r="213" spans="1:10" ht="14.45" customHeight="1" thickBot="1" x14ac:dyDescent="0.3">
      <c r="A213" s="56">
        <v>202</v>
      </c>
      <c r="B213" s="17" t="s">
        <v>169</v>
      </c>
      <c r="C213" s="17">
        <v>0.12</v>
      </c>
      <c r="D213" s="21">
        <v>265</v>
      </c>
      <c r="E213" s="18">
        <f t="shared" si="8"/>
        <v>555.83856000000003</v>
      </c>
    </row>
    <row r="214" spans="1:10" ht="18" customHeight="1" thickBot="1" x14ac:dyDescent="0.3">
      <c r="A214" s="56">
        <v>203</v>
      </c>
      <c r="B214" s="17" t="s">
        <v>194</v>
      </c>
      <c r="C214" s="17">
        <v>0.12</v>
      </c>
      <c r="D214" s="21">
        <v>140</v>
      </c>
      <c r="E214" s="18">
        <f t="shared" si="8"/>
        <v>293.65055999999998</v>
      </c>
    </row>
    <row r="215" spans="1:10" ht="14.45" customHeight="1" thickBot="1" x14ac:dyDescent="0.3">
      <c r="A215" s="56">
        <v>204</v>
      </c>
      <c r="B215" s="17" t="s">
        <v>171</v>
      </c>
      <c r="C215" s="17">
        <v>0.12</v>
      </c>
      <c r="D215" s="21">
        <v>120</v>
      </c>
      <c r="E215" s="18">
        <f t="shared" si="8"/>
        <v>251.70047999999994</v>
      </c>
    </row>
    <row r="216" spans="1:10" ht="14.25" customHeight="1" thickBot="1" x14ac:dyDescent="0.3">
      <c r="A216" s="48"/>
      <c r="B216" s="51" t="s">
        <v>206</v>
      </c>
      <c r="C216" s="40">
        <f>0.12*D216</f>
        <v>4926</v>
      </c>
      <c r="D216" s="52">
        <f>SUM(D46:D215)</f>
        <v>41050</v>
      </c>
      <c r="E216" s="53"/>
      <c r="H216" s="39"/>
    </row>
    <row r="217" spans="1:10" ht="18.75" customHeight="1" thickBot="1" x14ac:dyDescent="0.35">
      <c r="A217" s="71" t="s">
        <v>206</v>
      </c>
      <c r="B217" s="72"/>
      <c r="C217" s="49">
        <f>C11+C20+C23+C45+C216</f>
        <v>5597.0159999999996</v>
      </c>
      <c r="D217" s="21">
        <v>49065</v>
      </c>
      <c r="E217" s="50">
        <f>SUM(E8:E216)</f>
        <v>97831.362067199909</v>
      </c>
      <c r="H217" s="38"/>
    </row>
    <row r="218" spans="1:10" s="8" customFormat="1" ht="36.75" customHeight="1" x14ac:dyDescent="0.2">
      <c r="A218" s="73" t="s">
        <v>197</v>
      </c>
      <c r="B218" s="73"/>
      <c r="C218" s="73"/>
      <c r="D218" s="73"/>
      <c r="E218" s="73"/>
      <c r="F218" s="31"/>
      <c r="G218" s="31"/>
    </row>
    <row r="219" spans="1:10" s="8" customFormat="1" ht="19.5" x14ac:dyDescent="0.3">
      <c r="A219" s="74" t="s">
        <v>222</v>
      </c>
      <c r="B219" s="74"/>
      <c r="C219" s="74"/>
      <c r="D219" s="74"/>
      <c r="E219" s="74"/>
      <c r="F219" s="74"/>
      <c r="G219" s="74"/>
      <c r="H219" s="74"/>
      <c r="I219" s="74"/>
      <c r="J219" s="74"/>
    </row>
    <row r="220" spans="1:10" s="8" customFormat="1" ht="15.75" customHeight="1" x14ac:dyDescent="0.25">
      <c r="A220" s="9"/>
      <c r="B220" s="60" t="s">
        <v>198</v>
      </c>
      <c r="C220" s="60"/>
      <c r="D220" s="60"/>
      <c r="E220" s="60"/>
      <c r="F220" s="60"/>
      <c r="G220" s="60"/>
    </row>
    <row r="221" spans="1:10" s="8" customFormat="1" ht="15.75" customHeight="1" x14ac:dyDescent="0.25">
      <c r="A221" s="9"/>
      <c r="B221" s="60" t="s">
        <v>199</v>
      </c>
      <c r="C221" s="60"/>
      <c r="D221" s="60"/>
      <c r="E221" s="60"/>
      <c r="F221" s="60"/>
      <c r="G221" s="60"/>
      <c r="H221" s="60"/>
    </row>
    <row r="222" spans="1:10" s="8" customFormat="1" ht="15.75" customHeight="1" x14ac:dyDescent="0.25">
      <c r="A222" s="33"/>
      <c r="B222" s="60" t="s">
        <v>215</v>
      </c>
      <c r="C222" s="60"/>
      <c r="D222" s="60"/>
      <c r="E222" s="60"/>
      <c r="F222" s="60"/>
      <c r="G222" s="60"/>
      <c r="H222" s="33"/>
      <c r="I222" s="33"/>
      <c r="J222" s="33"/>
    </row>
    <row r="223" spans="1:10" s="8" customFormat="1" ht="13.5" customHeight="1" x14ac:dyDescent="0.25">
      <c r="A223" s="9"/>
      <c r="B223" s="60" t="s">
        <v>212</v>
      </c>
      <c r="C223" s="60"/>
      <c r="D223" s="60"/>
      <c r="E223" s="60"/>
      <c r="F223" s="60"/>
      <c r="G223" s="60"/>
      <c r="H223" s="32"/>
    </row>
    <row r="224" spans="1:10" s="11" customFormat="1" ht="15" customHeight="1" x14ac:dyDescent="0.25">
      <c r="A224" s="10"/>
      <c r="B224" s="10" t="s">
        <v>200</v>
      </c>
      <c r="C224" s="33"/>
      <c r="D224" s="22"/>
      <c r="E224" s="33"/>
      <c r="F224" s="33"/>
    </row>
    <row r="225" spans="1:13" s="11" customFormat="1" ht="12" customHeight="1" x14ac:dyDescent="0.25">
      <c r="A225" s="10"/>
      <c r="B225" s="10" t="s">
        <v>201</v>
      </c>
      <c r="C225" s="33"/>
      <c r="D225" s="22"/>
      <c r="E225" s="33"/>
      <c r="F225" s="33"/>
    </row>
    <row r="226" spans="1:13" s="13" customFormat="1" ht="15" customHeight="1" x14ac:dyDescent="0.3">
      <c r="A226" s="12" t="s">
        <v>202</v>
      </c>
      <c r="B226" s="12"/>
      <c r="C226" s="12"/>
      <c r="D226" s="20"/>
    </row>
    <row r="227" spans="1:13" s="8" customFormat="1" ht="15" customHeight="1" x14ac:dyDescent="0.2">
      <c r="A227" s="61" t="s">
        <v>217</v>
      </c>
      <c r="B227" s="61"/>
      <c r="C227" s="61"/>
      <c r="D227" s="61"/>
      <c r="E227" s="61"/>
      <c r="F227" s="61"/>
    </row>
    <row r="228" spans="1:13" s="8" customFormat="1" ht="19.5" x14ac:dyDescent="0.3">
      <c r="A228" s="33" t="s">
        <v>213</v>
      </c>
      <c r="B228" s="33"/>
      <c r="C228" s="25"/>
      <c r="D228" s="24"/>
      <c r="E228" s="14"/>
      <c r="F228" s="14"/>
      <c r="G228" s="15"/>
      <c r="H228" s="16"/>
      <c r="I228" s="16"/>
      <c r="J228" s="16"/>
    </row>
    <row r="229" spans="1:13" s="8" customFormat="1" ht="33.75" customHeight="1" x14ac:dyDescent="0.25">
      <c r="A229" s="62" t="s">
        <v>203</v>
      </c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</row>
    <row r="230" spans="1:13" s="8" customFormat="1" ht="14.25" customHeight="1" x14ac:dyDescent="0.2">
      <c r="A230" s="63" t="s">
        <v>204</v>
      </c>
      <c r="B230" s="63"/>
      <c r="C230" s="63"/>
      <c r="D230" s="63"/>
      <c r="E230" s="63"/>
      <c r="F230" s="63"/>
      <c r="G230" s="63"/>
      <c r="H230" s="63"/>
    </row>
  </sheetData>
  <sortState ref="A42:M211">
    <sortCondition ref="B42:B211"/>
  </sortState>
  <mergeCells count="20">
    <mergeCell ref="C2:E2"/>
    <mergeCell ref="C3:E3"/>
    <mergeCell ref="C4:E4"/>
    <mergeCell ref="B221:H221"/>
    <mergeCell ref="A5:E5"/>
    <mergeCell ref="A6:A7"/>
    <mergeCell ref="B6:B7"/>
    <mergeCell ref="C6:C7"/>
    <mergeCell ref="D6:D7"/>
    <mergeCell ref="E6:E7"/>
    <mergeCell ref="A45:B45"/>
    <mergeCell ref="A217:B217"/>
    <mergeCell ref="A218:E218"/>
    <mergeCell ref="A219:J219"/>
    <mergeCell ref="B220:G220"/>
    <mergeCell ref="B222:G222"/>
    <mergeCell ref="B223:G223"/>
    <mergeCell ref="A227:F227"/>
    <mergeCell ref="A229:M229"/>
    <mergeCell ref="A230:H230"/>
  </mergeCells>
  <pageMargins left="0.98425196850393704" right="0" top="0.78740157480314965" bottom="0.59055118110236227" header="0" footer="0"/>
  <pageSetup paperSize="9" firstPageNumber="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Печать в тариф 2020</vt:lpstr>
      <vt:lpstr>'Печать в тариф 2020'!Заголовки_для_печати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Педос Ольга Анатольевна</dc:creator>
  <cp:lastModifiedBy>Администратор</cp:lastModifiedBy>
  <cp:lastPrinted>2021-02-03T10:07:46Z</cp:lastPrinted>
  <dcterms:created xsi:type="dcterms:W3CDTF">2018-08-20T05:39:05Z</dcterms:created>
  <dcterms:modified xsi:type="dcterms:W3CDTF">2021-02-23T07:14:07Z</dcterms:modified>
</cp:coreProperties>
</file>