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20" activeTab="0"/>
  </bookViews>
  <sheets>
    <sheet name="дод 4 (с)" sheetId="1" r:id="rId1"/>
  </sheets>
  <definedNames>
    <definedName name="_xlnm.Print_Titles" localSheetId="0">'дод 4 (с)'!$16:$17</definedName>
    <definedName name="_xlnm.Print_Area" localSheetId="0">'дод 4 (с)'!$A$1:$K$96</definedName>
  </definedNames>
  <calcPr fullCalcOnLoad="1"/>
</workbook>
</file>

<file path=xl/sharedStrings.xml><?xml version="1.0" encoding="utf-8"?>
<sst xmlns="http://schemas.openxmlformats.org/spreadsheetml/2006/main" count="148" uniqueCount="105">
  <si>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</si>
  <si>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</si>
  <si>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</si>
  <si>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</si>
  <si>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</si>
  <si>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</si>
  <si>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</si>
  <si>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</si>
  <si>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</si>
  <si>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</si>
  <si>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</si>
  <si>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</si>
  <si>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</si>
  <si>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</si>
  <si>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</si>
  <si>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</si>
  <si>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</si>
  <si>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</si>
  <si>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Заходи з енергозбереження</t>
  </si>
  <si>
    <t>2022-2023</t>
  </si>
  <si>
    <t>Реконструкція водопровідної мережі Д=400 по вул. Героїв Крут в м. Суми</t>
  </si>
  <si>
    <t>2018-2024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</si>
  <si>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</si>
  <si>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</si>
  <si>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</si>
  <si>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</si>
  <si>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</si>
  <si>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</si>
  <si>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</si>
  <si>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</si>
  <si>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</si>
  <si>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</si>
  <si>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</si>
  <si>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</si>
  <si>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</si>
  <si>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</si>
  <si>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</si>
  <si>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</si>
  <si>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</si>
  <si>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</si>
  <si>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</si>
  <si>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</si>
  <si>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</si>
  <si>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</si>
  <si>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</si>
  <si>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</si>
  <si>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</si>
  <si>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</si>
  <si>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</si>
  <si>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</si>
  <si>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</si>
  <si>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</si>
  <si>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</si>
  <si>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</si>
  <si>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 xml:space="preserve">Нове будівництво парку культури і відпочинку «Чешка» в м. Суми 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</si>
  <si>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</si>
  <si>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</si>
  <si>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</si>
  <si>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</si>
  <si>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</si>
  <si>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</si>
  <si>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</si>
  <si>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</si>
  <si>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Реконструкція (санація) самотічного каналізаційного колектора Д 400-600  від вул. Харківська, 30/1 по вул. Прокоф'єва до КНС-6</t>
  </si>
  <si>
    <t>Реконструкція приміщення по вул. Родини Янових (Шишкіна), 12 в м. Суми</t>
  </si>
  <si>
    <t>Нове будівництво сховища з допоміжними приміщеннями за адресою: м. Суми, вул. Засумська, 3/1</t>
  </si>
  <si>
    <t xml:space="preserve">Реконструкція об’єктів житлово-комунального господарства: влаштування пандусу до житлового будинку за адресою: вул. Івана Сірка, 35, п.9 м.Суми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</si>
  <si>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</si>
  <si>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</si>
  <si>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</si>
  <si>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</si>
  <si>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 xml:space="preserve">Реконструкція каналізаційного напорного колектора від КНС № 1А по вул. Соборній до міських очисних споруд  </t>
  </si>
  <si>
    <t>Нове будівництво ПРУ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</si>
  <si>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</si>
  <si>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Реконструкція (санація) самотічного каналізаційного колектора Д 500 мм по                                                                                                            вул. Замостянській від перехрестя                                                         вул. Харківська та вул. Сумсько-Київських дивізій  до перехрестя                                                                                                                                                                                                                      вул. Черкаська та вул. Лінійна в                                                               м. Суми</t>
  </si>
  <si>
    <t xml:space="preserve">Нове будівництво дитячого та спортивного майданчика на території біля озера Чеха в                                                    м. Суми </t>
  </si>
  <si>
    <t xml:space="preserve">Реставраційний ремонт нежитлового приміщення, розташованого за адресою:                                                        м. Суми, вул. Покровська, буд. 9 </t>
  </si>
  <si>
    <t xml:space="preserve">Нове будівництво водопровідної мережі до КУ Сумська ЗОШ №8 СМР за адресою:                           м. Суми, вул. Троїцька, 7 </t>
  </si>
  <si>
    <t>Нове будівництво ПРУ для закладу дошкільної освіти (ясла – садок) № 37 «Веселі зайчата» Сумської міської ради за адресою: вул. Вишнева, 1,                                  с. Стецьківка, Сумського району, Сумської області</t>
  </si>
  <si>
    <t>Реконструкція - термомодернізація будівлі КУ ССШ №7 ім. М. Савченка СМР                                                    по вул. Лесі Українки, 23 в м. Суми</t>
  </si>
  <si>
    <t>Нове будівництво водопровідної мережі до ЗДО № 9  «Світлячок»  СМР за адресою:                                                                           м. Суми, вул. Інтернаціоналістів,35</t>
  </si>
  <si>
    <t>Реконструкція захисних споруд цивільного захисту неврологічного корпусу КНП  «Клінічна лікарня № 4» СМР за адресою:                                             м. Суми,  вул. Металургів, 38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</si>
  <si>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                                                м. Суми, вул. Троїцька, 5</t>
  </si>
  <si>
    <t>Реконструкція - термомодернізація будівлі Піщанського будинку культури за адресою: м. Суми, с. Піщане,  вул. Шкільна, 47-а</t>
  </si>
  <si>
    <t xml:space="preserve">Нове будівництво секторів поховань на Ново-Центральному Баранівському кладовищі в м. Суми </t>
  </si>
  <si>
    <t xml:space="preserve">                         Додаток  4</t>
  </si>
  <si>
    <t xml:space="preserve">Виконання капітальних вкладень бюджету у розрізі інвестиційних проектів </t>
  </si>
  <si>
    <t>за 9 місяців 2023 року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</si>
  <si>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</si>
  <si>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</si>
  <si>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</si>
  <si>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</si>
  <si>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</si>
  <si>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</si>
  <si>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</si>
  <si>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Обсяг капітальних вкладень бюджету міської ТГ всього, гривень</t>
  </si>
  <si>
    <t>Обсяг капітальних вкладень бюджету міської ТГ у 2023 році                                     з урахуванням змін,                       гривень</t>
  </si>
  <si>
    <t>Касові видатки, гривень</t>
  </si>
  <si>
    <t>до    рішення    Сумської    міської    ради</t>
  </si>
  <si>
    <t>«Про    звіт    про    виконання     бюджету</t>
  </si>
  <si>
    <t xml:space="preserve">Сумської міської територіальної громади </t>
  </si>
  <si>
    <t>від                         2023   року   №         - МР</t>
  </si>
  <si>
    <t>за 9 місяців 2023 року»</t>
  </si>
  <si>
    <t>Виконавець: ________Світлана ЛИПОВА</t>
  </si>
  <si>
    <t>Головуючий на сесії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</si>
</sst>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8" fillId="32" borderId="0" xfId="0" applyFont="1" applyFill="1" applyBorder="1" applyAlignment="1">
      <alignment horizontal="center" vertical="center"/>
    </xf>
    <xf numFmtId="3" fontId="8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7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38" fillId="32" borderId="0" xfId="0" applyFont="1" applyFill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0" fontId="39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/>
    </xf>
    <xf numFmtId="0" fontId="40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left" vertical="center"/>
    </xf>
    <xf numFmtId="0" fontId="42" fillId="32" borderId="0" xfId="0" applyFont="1" applyFill="1" applyAlignment="1">
      <alignment/>
    </xf>
    <xf numFmtId="0" fontId="36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60" fillId="32" borderId="0" xfId="0" applyNumberFormat="1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3" fontId="19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left" vertical="center"/>
    </xf>
    <xf numFmtId="0" fontId="5" fillId="32" borderId="0" xfId="0" applyFont="1" applyFill="1" applyAlignment="1">
      <alignment vertical="top"/>
    </xf>
    <xf numFmtId="14" fontId="5" fillId="32" borderId="0" xfId="0" applyNumberFormat="1" applyFont="1" applyFill="1" applyBorder="1" applyAlignment="1">
      <alignment horizontal="left"/>
    </xf>
    <xf numFmtId="0" fontId="17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 vertical="top"/>
    </xf>
    <xf numFmtId="0" fontId="5" fillId="32" borderId="0" xfId="0" applyFont="1" applyFill="1" applyBorder="1" applyAlignment="1">
      <alignment horizontal="left" vertical="distributed" wrapText="1"/>
    </xf>
    <xf numFmtId="0" fontId="2" fillId="32" borderId="0" xfId="0" applyNumberFormat="1" applyFont="1" applyFill="1" applyAlignment="1" applyProtection="1">
      <alignment horizontal="left"/>
      <protection/>
    </xf>
    <xf numFmtId="0" fontId="5" fillId="32" borderId="0" xfId="0" applyNumberFormat="1" applyFont="1" applyFill="1" applyAlignment="1" applyProtection="1">
      <alignment horizontal="left"/>
      <protection/>
    </xf>
    <xf numFmtId="3" fontId="5" fillId="32" borderId="0" xfId="0" applyNumberFormat="1" applyFont="1" applyFill="1" applyAlignment="1">
      <alignment horizontal="left" vertical="center"/>
    </xf>
    <xf numFmtId="0" fontId="2" fillId="32" borderId="11" xfId="0" applyFont="1" applyFill="1" applyBorder="1" applyAlignment="1">
      <alignment horizontal="center" vertical="center" textRotation="180"/>
    </xf>
    <xf numFmtId="0" fontId="2" fillId="32" borderId="0" xfId="0" applyFont="1" applyFill="1" applyAlignment="1">
      <alignment horizontal="center" vertical="center" textRotation="180"/>
    </xf>
    <xf numFmtId="0" fontId="2" fillId="32" borderId="0" xfId="0" applyFont="1" applyFill="1" applyAlignment="1">
      <alignment vertical="center" textRotation="180"/>
    </xf>
    <xf numFmtId="0" fontId="2" fillId="32" borderId="0" xfId="0" applyFont="1" applyFill="1" applyBorder="1" applyAlignment="1">
      <alignment horizontal="right" vertical="center" textRotation="18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Zeros="0" tabSelected="1" view="pageBreakPreview" zoomScale="60" zoomScalePageLayoutView="0" workbookViewId="0" topLeftCell="A87">
      <selection activeCell="K97" sqref="K97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0" customWidth="1"/>
    <col min="9" max="9" width="17.00390625" style="47" customWidth="1"/>
    <col min="10" max="10" width="19.140625" style="1" customWidth="1"/>
    <col min="11" max="11" width="5.28125" style="72" customWidth="1"/>
    <col min="12" max="16384" width="8.57421875" style="1" customWidth="1"/>
  </cols>
  <sheetData>
    <row r="1" spans="7:11" ht="20.25">
      <c r="G1" s="69" t="s">
        <v>85</v>
      </c>
      <c r="H1" s="69"/>
      <c r="I1" s="69"/>
      <c r="J1" s="69"/>
      <c r="K1" s="73">
        <v>27</v>
      </c>
    </row>
    <row r="2" spans="7:11" ht="20.25">
      <c r="G2" s="69" t="s">
        <v>98</v>
      </c>
      <c r="H2" s="69"/>
      <c r="I2" s="69"/>
      <c r="J2" s="69"/>
      <c r="K2" s="73"/>
    </row>
    <row r="3" spans="7:11" ht="20.25">
      <c r="G3" s="69" t="s">
        <v>99</v>
      </c>
      <c r="H3" s="69"/>
      <c r="I3" s="69"/>
      <c r="J3" s="69"/>
      <c r="K3" s="73"/>
    </row>
    <row r="4" spans="7:11" ht="20.25">
      <c r="G4" s="69" t="s">
        <v>100</v>
      </c>
      <c r="H4" s="69"/>
      <c r="I4" s="69"/>
      <c r="J4" s="69"/>
      <c r="K4" s="73"/>
    </row>
    <row r="5" spans="7:11" ht="20.25">
      <c r="G5" s="69" t="s">
        <v>102</v>
      </c>
      <c r="H5" s="69"/>
      <c r="I5" s="69"/>
      <c r="J5" s="69"/>
      <c r="K5" s="73"/>
    </row>
    <row r="6" spans="7:11" ht="20.25">
      <c r="G6" s="69" t="s">
        <v>101</v>
      </c>
      <c r="H6" s="69"/>
      <c r="I6" s="69"/>
      <c r="J6" s="69"/>
      <c r="K6" s="73"/>
    </row>
    <row r="7" spans="7:11" ht="20.25">
      <c r="G7" s="60"/>
      <c r="H7" s="60"/>
      <c r="I7" s="60"/>
      <c r="J7" s="60"/>
      <c r="K7" s="73"/>
    </row>
    <row r="8" spans="7:11" ht="20.25">
      <c r="G8" s="45"/>
      <c r="H8" s="45"/>
      <c r="I8" s="45"/>
      <c r="J8" s="45"/>
      <c r="K8" s="73"/>
    </row>
    <row r="9" spans="8:11" ht="18">
      <c r="H9" s="55"/>
      <c r="I9" s="20"/>
      <c r="K9" s="73"/>
    </row>
    <row r="10" spans="8:11" ht="18">
      <c r="H10" s="55"/>
      <c r="I10" s="20"/>
      <c r="K10" s="73"/>
    </row>
    <row r="11" spans="1:11" ht="22.5">
      <c r="A11" s="63" t="s">
        <v>86</v>
      </c>
      <c r="B11" s="63"/>
      <c r="C11" s="63"/>
      <c r="D11" s="63"/>
      <c r="E11" s="63"/>
      <c r="F11" s="63"/>
      <c r="G11" s="63"/>
      <c r="H11" s="63"/>
      <c r="I11" s="63"/>
      <c r="J11" s="63"/>
      <c r="K11" s="73"/>
    </row>
    <row r="12" spans="1:11" ht="40.5" customHeight="1">
      <c r="A12" s="63" t="s">
        <v>87</v>
      </c>
      <c r="B12" s="63"/>
      <c r="C12" s="63"/>
      <c r="D12" s="63"/>
      <c r="E12" s="63"/>
      <c r="F12" s="63"/>
      <c r="G12" s="63"/>
      <c r="H12" s="63"/>
      <c r="I12" s="63"/>
      <c r="J12" s="63"/>
      <c r="K12" s="73"/>
    </row>
    <row r="13" spans="1:11" ht="20.25">
      <c r="A13" s="64">
        <v>1853100000</v>
      </c>
      <c r="B13" s="64"/>
      <c r="C13" s="64"/>
      <c r="D13" s="64"/>
      <c r="E13" s="64"/>
      <c r="F13" s="64"/>
      <c r="G13" s="64"/>
      <c r="H13" s="64"/>
      <c r="I13" s="64"/>
      <c r="J13" s="64"/>
      <c r="K13" s="73"/>
    </row>
    <row r="14" spans="1:11" ht="14.25">
      <c r="A14" s="65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73"/>
    </row>
    <row r="15" spans="1:11" ht="16.5">
      <c r="A15" s="3"/>
      <c r="B15" s="3"/>
      <c r="C15" s="3"/>
      <c r="D15" s="3"/>
      <c r="E15" s="3"/>
      <c r="F15" s="3"/>
      <c r="G15" s="3"/>
      <c r="H15" s="4"/>
      <c r="I15" s="1"/>
      <c r="J15" s="5" t="s">
        <v>16</v>
      </c>
      <c r="K15" s="73"/>
    </row>
    <row r="16" spans="1:11" ht="92.25" customHeight="1">
      <c r="A16" s="56" t="s">
        <v>88</v>
      </c>
      <c r="B16" s="56" t="s">
        <v>89</v>
      </c>
      <c r="C16" s="56" t="s">
        <v>90</v>
      </c>
      <c r="D16" s="57" t="s">
        <v>91</v>
      </c>
      <c r="E16" s="57" t="s">
        <v>92</v>
      </c>
      <c r="F16" s="57" t="s">
        <v>93</v>
      </c>
      <c r="G16" s="57" t="s">
        <v>94</v>
      </c>
      <c r="H16" s="58" t="s">
        <v>95</v>
      </c>
      <c r="I16" s="57" t="s">
        <v>96</v>
      </c>
      <c r="J16" s="57" t="s">
        <v>97</v>
      </c>
      <c r="K16" s="73"/>
    </row>
    <row r="17" spans="1:11" ht="14.2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59">
        <v>8</v>
      </c>
      <c r="I17" s="59">
        <v>9</v>
      </c>
      <c r="J17" s="59">
        <v>10</v>
      </c>
      <c r="K17" s="73"/>
    </row>
    <row r="18" spans="1:11" s="12" customFormat="1" ht="54" customHeight="1">
      <c r="A18" s="7" t="s">
        <v>35</v>
      </c>
      <c r="B18" s="8"/>
      <c r="C18" s="9"/>
      <c r="D18" s="10" t="s">
        <v>36</v>
      </c>
      <c r="E18" s="8"/>
      <c r="F18" s="8"/>
      <c r="G18" s="11">
        <f>G19</f>
        <v>0</v>
      </c>
      <c r="H18" s="11">
        <f aca="true" t="shared" si="0" ref="H18:J20">H19</f>
        <v>0</v>
      </c>
      <c r="I18" s="48">
        <f t="shared" si="0"/>
        <v>2810000</v>
      </c>
      <c r="J18" s="48">
        <f t="shared" si="0"/>
        <v>0</v>
      </c>
      <c r="K18" s="73"/>
    </row>
    <row r="19" spans="1:11" s="12" customFormat="1" ht="51" customHeight="1">
      <c r="A19" s="13" t="s">
        <v>37</v>
      </c>
      <c r="B19" s="14"/>
      <c r="C19" s="9"/>
      <c r="D19" s="15" t="s">
        <v>36</v>
      </c>
      <c r="E19" s="8"/>
      <c r="F19" s="8"/>
      <c r="G19" s="16">
        <f>G20</f>
        <v>0</v>
      </c>
      <c r="H19" s="16">
        <f t="shared" si="0"/>
        <v>0</v>
      </c>
      <c r="I19" s="49">
        <f t="shared" si="0"/>
        <v>2810000</v>
      </c>
      <c r="J19" s="49">
        <f t="shared" si="0"/>
        <v>0</v>
      </c>
      <c r="K19" s="73"/>
    </row>
    <row r="20" spans="1:11" s="12" customFormat="1" ht="89.25" customHeight="1">
      <c r="A20" s="17" t="s">
        <v>40</v>
      </c>
      <c r="B20" s="7">
        <v>8110</v>
      </c>
      <c r="C20" s="17" t="s">
        <v>38</v>
      </c>
      <c r="D20" s="10" t="s">
        <v>39</v>
      </c>
      <c r="E20" s="8"/>
      <c r="F20" s="8"/>
      <c r="G20" s="11">
        <f>G21</f>
        <v>0</v>
      </c>
      <c r="H20" s="11">
        <f t="shared" si="0"/>
        <v>0</v>
      </c>
      <c r="I20" s="48">
        <f t="shared" si="0"/>
        <v>2810000</v>
      </c>
      <c r="J20" s="48">
        <f t="shared" si="0"/>
        <v>0</v>
      </c>
      <c r="K20" s="73"/>
    </row>
    <row r="21" spans="1:11" s="12" customFormat="1" ht="92.25" customHeight="1">
      <c r="A21" s="8"/>
      <c r="B21" s="8"/>
      <c r="C21" s="8"/>
      <c r="D21" s="8"/>
      <c r="E21" s="18" t="s">
        <v>41</v>
      </c>
      <c r="F21" s="8">
        <v>2023</v>
      </c>
      <c r="G21" s="19"/>
      <c r="H21" s="19"/>
      <c r="I21" s="50">
        <v>2810000</v>
      </c>
      <c r="J21" s="50"/>
      <c r="K21" s="70">
        <v>28</v>
      </c>
    </row>
    <row r="22" spans="1:11" s="12" customFormat="1" ht="57" customHeight="1">
      <c r="A22" s="7">
        <v>1200000</v>
      </c>
      <c r="B22" s="8"/>
      <c r="C22" s="9"/>
      <c r="D22" s="10" t="s">
        <v>2</v>
      </c>
      <c r="E22" s="8"/>
      <c r="F22" s="8"/>
      <c r="G22" s="11">
        <f>G23</f>
        <v>173754521</v>
      </c>
      <c r="H22" s="11">
        <f>H23</f>
        <v>173754521</v>
      </c>
      <c r="I22" s="48">
        <f>I23</f>
        <v>61993954</v>
      </c>
      <c r="J22" s="48">
        <f>J23</f>
        <v>25750520.2</v>
      </c>
      <c r="K22" s="70"/>
    </row>
    <row r="23" spans="1:11" s="12" customFormat="1" ht="66.75" customHeight="1">
      <c r="A23" s="13">
        <v>1210000</v>
      </c>
      <c r="B23" s="14"/>
      <c r="C23" s="9"/>
      <c r="D23" s="15" t="s">
        <v>57</v>
      </c>
      <c r="E23" s="8"/>
      <c r="F23" s="8"/>
      <c r="G23" s="16">
        <f>G25+G45+G52</f>
        <v>173754521</v>
      </c>
      <c r="H23" s="16">
        <f>H25+H45+H52</f>
        <v>173754521</v>
      </c>
      <c r="I23" s="49">
        <f>I25+I45+I52</f>
        <v>61993954</v>
      </c>
      <c r="J23" s="49">
        <f>J25+J45+J52</f>
        <v>25750520.2</v>
      </c>
      <c r="K23" s="70"/>
    </row>
    <row r="24" spans="1:11" s="39" customFormat="1" ht="148.5" customHeight="1">
      <c r="A24" s="34"/>
      <c r="B24" s="37"/>
      <c r="C24" s="38"/>
      <c r="D24" s="35" t="s">
        <v>60</v>
      </c>
      <c r="E24" s="6"/>
      <c r="F24" s="6"/>
      <c r="G24" s="36">
        <f>G26</f>
        <v>0</v>
      </c>
      <c r="H24" s="36">
        <f>H26</f>
        <v>0</v>
      </c>
      <c r="I24" s="51">
        <f>I26</f>
        <v>7344000</v>
      </c>
      <c r="J24" s="51">
        <f>J26</f>
        <v>4855327</v>
      </c>
      <c r="K24" s="70"/>
    </row>
    <row r="25" spans="1:11" s="12" customFormat="1" ht="67.5" customHeight="1">
      <c r="A25" s="7">
        <v>1217310</v>
      </c>
      <c r="B25" s="7">
        <v>7310</v>
      </c>
      <c r="C25" s="17" t="s">
        <v>14</v>
      </c>
      <c r="D25" s="10" t="s">
        <v>55</v>
      </c>
      <c r="E25" s="8"/>
      <c r="F25" s="8"/>
      <c r="G25" s="11">
        <f>SUM(G27:G44)-G39</f>
        <v>169532624</v>
      </c>
      <c r="H25" s="11">
        <f>SUM(H27:H44)-H39</f>
        <v>169532624</v>
      </c>
      <c r="I25" s="48">
        <f>SUM(I27:I44)-I39</f>
        <v>50990954</v>
      </c>
      <c r="J25" s="48">
        <f>SUM(J27:J44)-J39</f>
        <v>24831287.47</v>
      </c>
      <c r="K25" s="70"/>
    </row>
    <row r="26" spans="1:11" s="33" customFormat="1" ht="118.5" customHeight="1">
      <c r="A26" s="29"/>
      <c r="B26" s="29"/>
      <c r="C26" s="30"/>
      <c r="D26" s="31" t="s">
        <v>60</v>
      </c>
      <c r="E26" s="29"/>
      <c r="F26" s="29"/>
      <c r="G26" s="32">
        <f>G39</f>
        <v>0</v>
      </c>
      <c r="H26" s="32">
        <f>H39</f>
        <v>0</v>
      </c>
      <c r="I26" s="52">
        <f>I39</f>
        <v>7344000</v>
      </c>
      <c r="J26" s="52">
        <f>J39</f>
        <v>4855327</v>
      </c>
      <c r="K26" s="70">
        <v>29</v>
      </c>
    </row>
    <row r="27" spans="1:11" s="12" customFormat="1" ht="94.5" customHeight="1">
      <c r="A27" s="8"/>
      <c r="B27" s="8"/>
      <c r="C27" s="8"/>
      <c r="D27" s="8"/>
      <c r="E27" s="18" t="s">
        <v>58</v>
      </c>
      <c r="F27" s="8" t="s">
        <v>22</v>
      </c>
      <c r="G27" s="19">
        <v>1033297</v>
      </c>
      <c r="H27" s="19">
        <v>1033297</v>
      </c>
      <c r="I27" s="50">
        <v>84134</v>
      </c>
      <c r="J27" s="50">
        <v>84134</v>
      </c>
      <c r="K27" s="70"/>
    </row>
    <row r="28" spans="1:11" s="12" customFormat="1" ht="84" customHeight="1">
      <c r="A28" s="8"/>
      <c r="B28" s="8"/>
      <c r="C28" s="8"/>
      <c r="D28" s="8"/>
      <c r="E28" s="18" t="s">
        <v>23</v>
      </c>
      <c r="F28" s="8" t="s">
        <v>24</v>
      </c>
      <c r="G28" s="19">
        <v>14087743</v>
      </c>
      <c r="H28" s="19">
        <v>14087743</v>
      </c>
      <c r="I28" s="50">
        <v>13302</v>
      </c>
      <c r="J28" s="50">
        <v>13301.58</v>
      </c>
      <c r="K28" s="70"/>
    </row>
    <row r="29" spans="1:11" s="12" customFormat="1" ht="97.5" customHeight="1">
      <c r="A29" s="8"/>
      <c r="B29" s="8"/>
      <c r="C29" s="8"/>
      <c r="D29" s="8"/>
      <c r="E29" s="18" t="s">
        <v>25</v>
      </c>
      <c r="F29" s="8" t="s">
        <v>26</v>
      </c>
      <c r="G29" s="19"/>
      <c r="H29" s="19"/>
      <c r="I29" s="50">
        <v>16531</v>
      </c>
      <c r="J29" s="50">
        <v>16530.61</v>
      </c>
      <c r="K29" s="70"/>
    </row>
    <row r="30" spans="1:11" s="12" customFormat="1" ht="97.5" customHeight="1">
      <c r="A30" s="8"/>
      <c r="B30" s="8"/>
      <c r="C30" s="8"/>
      <c r="D30" s="8"/>
      <c r="E30" s="18" t="s">
        <v>52</v>
      </c>
      <c r="F30" s="8">
        <v>2023</v>
      </c>
      <c r="G30" s="19"/>
      <c r="H30" s="19"/>
      <c r="I30" s="50">
        <v>100000</v>
      </c>
      <c r="J30" s="50"/>
      <c r="K30" s="70"/>
    </row>
    <row r="31" spans="1:11" s="12" customFormat="1" ht="72.75" customHeight="1">
      <c r="A31" s="8"/>
      <c r="B31" s="8"/>
      <c r="C31" s="8"/>
      <c r="D31" s="8"/>
      <c r="E31" s="18" t="s">
        <v>53</v>
      </c>
      <c r="F31" s="8">
        <v>2023</v>
      </c>
      <c r="G31" s="19">
        <v>39883138</v>
      </c>
      <c r="H31" s="19">
        <v>39883138</v>
      </c>
      <c r="I31" s="50">
        <v>3000000</v>
      </c>
      <c r="J31" s="50"/>
      <c r="K31" s="70">
        <v>30</v>
      </c>
    </row>
    <row r="32" spans="1:11" s="12" customFormat="1" ht="84" customHeight="1">
      <c r="A32" s="8"/>
      <c r="B32" s="8"/>
      <c r="C32" s="8"/>
      <c r="D32" s="8"/>
      <c r="E32" s="18" t="s">
        <v>66</v>
      </c>
      <c r="F32" s="8">
        <v>2023</v>
      </c>
      <c r="G32" s="19"/>
      <c r="H32" s="19"/>
      <c r="I32" s="50">
        <v>300000</v>
      </c>
      <c r="J32" s="50"/>
      <c r="K32" s="70"/>
    </row>
    <row r="33" spans="1:11" s="12" customFormat="1" ht="51" customHeight="1">
      <c r="A33" s="8"/>
      <c r="B33" s="8"/>
      <c r="C33" s="8"/>
      <c r="D33" s="8"/>
      <c r="E33" s="18" t="s">
        <v>47</v>
      </c>
      <c r="F33" s="8" t="s">
        <v>26</v>
      </c>
      <c r="G33" s="19">
        <v>2908994</v>
      </c>
      <c r="H33" s="19">
        <v>2908994</v>
      </c>
      <c r="I33" s="50">
        <v>48840</v>
      </c>
      <c r="J33" s="50"/>
      <c r="K33" s="70"/>
    </row>
    <row r="34" spans="1:11" s="12" customFormat="1" ht="87.75" customHeight="1">
      <c r="A34" s="8"/>
      <c r="B34" s="8"/>
      <c r="C34" s="8"/>
      <c r="D34" s="8"/>
      <c r="E34" s="18" t="s">
        <v>34</v>
      </c>
      <c r="F34" s="8" t="s">
        <v>19</v>
      </c>
      <c r="G34" s="19">
        <v>3758772</v>
      </c>
      <c r="H34" s="19">
        <v>3758772</v>
      </c>
      <c r="I34" s="50">
        <v>3363697</v>
      </c>
      <c r="J34" s="50">
        <f>3211897.39-9369</f>
        <v>3202528.39</v>
      </c>
      <c r="K34" s="70"/>
    </row>
    <row r="35" spans="1:11" s="12" customFormat="1" ht="78.75" customHeight="1">
      <c r="A35" s="8"/>
      <c r="B35" s="8"/>
      <c r="C35" s="8"/>
      <c r="D35" s="8"/>
      <c r="E35" s="18" t="s">
        <v>42</v>
      </c>
      <c r="F35" s="8">
        <v>2023</v>
      </c>
      <c r="G35" s="19"/>
      <c r="H35" s="19"/>
      <c r="I35" s="50">
        <v>7500000</v>
      </c>
      <c r="J35" s="50">
        <v>279318.25</v>
      </c>
      <c r="K35" s="70"/>
    </row>
    <row r="36" spans="1:11" s="12" customFormat="1" ht="78" customHeight="1">
      <c r="A36" s="8"/>
      <c r="B36" s="8"/>
      <c r="C36" s="8"/>
      <c r="D36" s="8"/>
      <c r="E36" s="18" t="s">
        <v>48</v>
      </c>
      <c r="F36" s="8">
        <v>2023</v>
      </c>
      <c r="G36" s="19"/>
      <c r="H36" s="19"/>
      <c r="I36" s="50">
        <v>5000000</v>
      </c>
      <c r="J36" s="50">
        <v>61870.85</v>
      </c>
      <c r="K36" s="70"/>
    </row>
    <row r="37" spans="1:11" s="12" customFormat="1" ht="71.25" customHeight="1">
      <c r="A37" s="8"/>
      <c r="B37" s="8"/>
      <c r="C37" s="8"/>
      <c r="D37" s="8"/>
      <c r="E37" s="18" t="s">
        <v>71</v>
      </c>
      <c r="F37" s="8">
        <v>2023</v>
      </c>
      <c r="G37" s="19"/>
      <c r="H37" s="19"/>
      <c r="I37" s="50">
        <v>400000</v>
      </c>
      <c r="J37" s="50">
        <v>96265.29</v>
      </c>
      <c r="K37" s="70">
        <v>31</v>
      </c>
    </row>
    <row r="38" spans="1:11" s="12" customFormat="1" ht="99" customHeight="1">
      <c r="A38" s="8"/>
      <c r="B38" s="8"/>
      <c r="C38" s="8"/>
      <c r="D38" s="8"/>
      <c r="E38" s="18" t="s">
        <v>56</v>
      </c>
      <c r="F38" s="8" t="s">
        <v>7</v>
      </c>
      <c r="G38" s="19">
        <v>30385768</v>
      </c>
      <c r="H38" s="19">
        <v>30385768</v>
      </c>
      <c r="I38" s="50">
        <v>25598551</v>
      </c>
      <c r="J38" s="50">
        <v>20307533.95</v>
      </c>
      <c r="K38" s="70"/>
    </row>
    <row r="39" spans="1:11" s="40" customFormat="1" ht="102" customHeight="1">
      <c r="A39" s="37"/>
      <c r="B39" s="37"/>
      <c r="C39" s="37"/>
      <c r="D39" s="37"/>
      <c r="E39" s="41" t="s">
        <v>60</v>
      </c>
      <c r="F39" s="37"/>
      <c r="G39" s="42"/>
      <c r="H39" s="42"/>
      <c r="I39" s="53">
        <v>7344000</v>
      </c>
      <c r="J39" s="53">
        <v>4855327</v>
      </c>
      <c r="K39" s="70"/>
    </row>
    <row r="40" spans="1:11" s="12" customFormat="1" ht="121.5" customHeight="1">
      <c r="A40" s="8"/>
      <c r="B40" s="8"/>
      <c r="C40" s="8"/>
      <c r="D40" s="8"/>
      <c r="E40" s="18" t="s">
        <v>74</v>
      </c>
      <c r="F40" s="8" t="s">
        <v>7</v>
      </c>
      <c r="G40" s="19">
        <v>18603784</v>
      </c>
      <c r="H40" s="19">
        <v>18603784</v>
      </c>
      <c r="I40" s="50">
        <v>68105</v>
      </c>
      <c r="J40" s="50">
        <v>40751.06</v>
      </c>
      <c r="K40" s="70"/>
    </row>
    <row r="41" spans="1:11" s="12" customFormat="1" ht="78" customHeight="1">
      <c r="A41" s="8"/>
      <c r="B41" s="8"/>
      <c r="C41" s="8"/>
      <c r="D41" s="8"/>
      <c r="E41" s="18" t="s">
        <v>63</v>
      </c>
      <c r="F41" s="8" t="s">
        <v>7</v>
      </c>
      <c r="G41" s="19">
        <v>25572766</v>
      </c>
      <c r="H41" s="19">
        <v>25572766</v>
      </c>
      <c r="I41" s="50">
        <v>4380700</v>
      </c>
      <c r="J41" s="50">
        <v>380699.96</v>
      </c>
      <c r="K41" s="70"/>
    </row>
    <row r="42" spans="1:11" s="12" customFormat="1" ht="78" customHeight="1">
      <c r="A42" s="8"/>
      <c r="B42" s="8"/>
      <c r="C42" s="8"/>
      <c r="D42" s="8"/>
      <c r="E42" s="18" t="s">
        <v>50</v>
      </c>
      <c r="F42" s="8" t="s">
        <v>7</v>
      </c>
      <c r="G42" s="19">
        <v>16954259</v>
      </c>
      <c r="H42" s="19">
        <v>16954259</v>
      </c>
      <c r="I42" s="50">
        <v>85000</v>
      </c>
      <c r="J42" s="50"/>
      <c r="K42" s="70">
        <v>32</v>
      </c>
    </row>
    <row r="43" spans="1:11" s="12" customFormat="1" ht="81" customHeight="1">
      <c r="A43" s="8"/>
      <c r="B43" s="8"/>
      <c r="C43" s="8"/>
      <c r="D43" s="8"/>
      <c r="E43" s="18" t="s">
        <v>27</v>
      </c>
      <c r="F43" s="8" t="s">
        <v>26</v>
      </c>
      <c r="G43" s="19">
        <v>16344103</v>
      </c>
      <c r="H43" s="19">
        <v>16344103</v>
      </c>
      <c r="I43" s="50">
        <v>8748</v>
      </c>
      <c r="J43" s="50">
        <v>8747.53</v>
      </c>
      <c r="K43" s="70"/>
    </row>
    <row r="44" spans="1:11" s="12" customFormat="1" ht="108" customHeight="1">
      <c r="A44" s="8"/>
      <c r="B44" s="8"/>
      <c r="C44" s="8"/>
      <c r="D44" s="8"/>
      <c r="E44" s="18" t="s">
        <v>28</v>
      </c>
      <c r="F44" s="8" t="s">
        <v>19</v>
      </c>
      <c r="G44" s="19"/>
      <c r="H44" s="19"/>
      <c r="I44" s="50">
        <v>1023346</v>
      </c>
      <c r="J44" s="50">
        <v>339606</v>
      </c>
      <c r="K44" s="70"/>
    </row>
    <row r="45" spans="1:11" s="12" customFormat="1" ht="48.75" customHeight="1">
      <c r="A45" s="7">
        <v>1217330</v>
      </c>
      <c r="B45" s="7">
        <v>7330</v>
      </c>
      <c r="C45" s="17" t="s">
        <v>14</v>
      </c>
      <c r="D45" s="10" t="s">
        <v>4</v>
      </c>
      <c r="E45" s="18"/>
      <c r="F45" s="8"/>
      <c r="G45" s="11">
        <f>SUM(G46:G51)</f>
        <v>4221897</v>
      </c>
      <c r="H45" s="11">
        <f>SUM(H46:H51)</f>
        <v>4221897</v>
      </c>
      <c r="I45" s="48">
        <f>SUM(I46:I51)</f>
        <v>6003000</v>
      </c>
      <c r="J45" s="48">
        <f>SUM(J46:J51)</f>
        <v>92482.73000000001</v>
      </c>
      <c r="K45" s="70"/>
    </row>
    <row r="46" spans="1:11" s="12" customFormat="1" ht="72" customHeight="1">
      <c r="A46" s="8"/>
      <c r="B46" s="8"/>
      <c r="C46" s="8"/>
      <c r="D46" s="8"/>
      <c r="E46" s="18" t="s">
        <v>84</v>
      </c>
      <c r="F46" s="8">
        <v>2023</v>
      </c>
      <c r="G46" s="19"/>
      <c r="H46" s="19"/>
      <c r="I46" s="50">
        <v>4600000</v>
      </c>
      <c r="J46" s="50">
        <f>203443.76-110961.03</f>
        <v>92482.73000000001</v>
      </c>
      <c r="K46" s="70"/>
    </row>
    <row r="47" spans="1:11" s="12" customFormat="1" ht="42" customHeight="1">
      <c r="A47" s="8"/>
      <c r="B47" s="8"/>
      <c r="C47" s="8"/>
      <c r="D47" s="8"/>
      <c r="E47" s="18" t="s">
        <v>54</v>
      </c>
      <c r="F47" s="8">
        <v>2023</v>
      </c>
      <c r="G47" s="19"/>
      <c r="H47" s="19"/>
      <c r="I47" s="50">
        <v>300000</v>
      </c>
      <c r="J47" s="50"/>
      <c r="K47" s="70"/>
    </row>
    <row r="48" spans="1:11" s="12" customFormat="1" ht="73.5" customHeight="1">
      <c r="A48" s="8"/>
      <c r="B48" s="8"/>
      <c r="C48" s="8"/>
      <c r="D48" s="8"/>
      <c r="E48" s="18" t="s">
        <v>75</v>
      </c>
      <c r="F48" s="8" t="s">
        <v>29</v>
      </c>
      <c r="G48" s="19">
        <v>490430</v>
      </c>
      <c r="H48" s="19">
        <v>490430</v>
      </c>
      <c r="I48" s="50">
        <v>76000</v>
      </c>
      <c r="J48" s="50"/>
      <c r="K48" s="70"/>
    </row>
    <row r="49" spans="1:11" s="12" customFormat="1" ht="69.75" customHeight="1">
      <c r="A49" s="8"/>
      <c r="B49" s="8"/>
      <c r="C49" s="8"/>
      <c r="D49" s="8"/>
      <c r="E49" s="18" t="s">
        <v>61</v>
      </c>
      <c r="F49" s="8">
        <v>2023</v>
      </c>
      <c r="G49" s="19"/>
      <c r="H49" s="19"/>
      <c r="I49" s="50">
        <v>500000</v>
      </c>
      <c r="J49" s="50"/>
      <c r="K49" s="70">
        <v>33</v>
      </c>
    </row>
    <row r="50" spans="1:11" s="12" customFormat="1" ht="77.25" customHeight="1">
      <c r="A50" s="8"/>
      <c r="B50" s="8"/>
      <c r="C50" s="8"/>
      <c r="D50" s="8"/>
      <c r="E50" s="18" t="s">
        <v>62</v>
      </c>
      <c r="F50" s="8">
        <v>2023</v>
      </c>
      <c r="G50" s="19"/>
      <c r="H50" s="19"/>
      <c r="I50" s="50">
        <v>207000</v>
      </c>
      <c r="J50" s="50"/>
      <c r="K50" s="70"/>
    </row>
    <row r="51" spans="1:11" s="12" customFormat="1" ht="48" customHeight="1">
      <c r="A51" s="8"/>
      <c r="B51" s="8"/>
      <c r="C51" s="8"/>
      <c r="D51" s="8"/>
      <c r="E51" s="18" t="s">
        <v>64</v>
      </c>
      <c r="F51" s="8" t="s">
        <v>8</v>
      </c>
      <c r="G51" s="19">
        <v>3731467</v>
      </c>
      <c r="H51" s="19">
        <v>3731467</v>
      </c>
      <c r="I51" s="50">
        <v>320000</v>
      </c>
      <c r="J51" s="50"/>
      <c r="K51" s="70"/>
    </row>
    <row r="52" spans="1:11" s="12" customFormat="1" ht="54" customHeight="1">
      <c r="A52" s="7">
        <v>1217340</v>
      </c>
      <c r="B52" s="7">
        <v>7340</v>
      </c>
      <c r="C52" s="17" t="s">
        <v>14</v>
      </c>
      <c r="D52" s="10" t="s">
        <v>44</v>
      </c>
      <c r="E52" s="18"/>
      <c r="F52" s="8"/>
      <c r="G52" s="11">
        <f>G53</f>
        <v>0</v>
      </c>
      <c r="H52" s="11">
        <f>H53</f>
        <v>0</v>
      </c>
      <c r="I52" s="48">
        <f>I53</f>
        <v>5000000</v>
      </c>
      <c r="J52" s="48">
        <f>J53</f>
        <v>826750</v>
      </c>
      <c r="K52" s="70"/>
    </row>
    <row r="53" spans="1:11" s="12" customFormat="1" ht="59.25" customHeight="1">
      <c r="A53" s="8"/>
      <c r="B53" s="8"/>
      <c r="C53" s="8"/>
      <c r="D53" s="8"/>
      <c r="E53" s="18" t="s">
        <v>76</v>
      </c>
      <c r="F53" s="8">
        <v>2023</v>
      </c>
      <c r="G53" s="19"/>
      <c r="H53" s="19"/>
      <c r="I53" s="50">
        <v>5000000</v>
      </c>
      <c r="J53" s="50">
        <v>826750</v>
      </c>
      <c r="K53" s="70"/>
    </row>
    <row r="54" spans="1:11" s="12" customFormat="1" ht="69" customHeight="1">
      <c r="A54" s="7">
        <v>1500000</v>
      </c>
      <c r="B54" s="8"/>
      <c r="C54" s="8"/>
      <c r="D54" s="10" t="s">
        <v>5</v>
      </c>
      <c r="E54" s="8"/>
      <c r="F54" s="8"/>
      <c r="G54" s="11">
        <f>G55</f>
        <v>337318883</v>
      </c>
      <c r="H54" s="11">
        <f>H55</f>
        <v>279234465</v>
      </c>
      <c r="I54" s="48">
        <f>I55</f>
        <v>82026644</v>
      </c>
      <c r="J54" s="48">
        <f>J55</f>
        <v>37398626</v>
      </c>
      <c r="K54" s="70"/>
    </row>
    <row r="55" spans="1:11" s="12" customFormat="1" ht="81" customHeight="1">
      <c r="A55" s="13">
        <v>1510000</v>
      </c>
      <c r="B55" s="8"/>
      <c r="C55" s="8"/>
      <c r="D55" s="15" t="s">
        <v>70</v>
      </c>
      <c r="E55" s="8"/>
      <c r="F55" s="8"/>
      <c r="G55" s="16">
        <f>G62+G66+G76+G82+G84+G71+G74+G79+G57+G59</f>
        <v>337318883</v>
      </c>
      <c r="H55" s="16">
        <f>H62+H66+H76+H82+H84+H71+H74+H79+H57+H59</f>
        <v>279234465</v>
      </c>
      <c r="I55" s="49">
        <f>I62+I66+I76+I82+I84+I71+I74+I79+I57+I59</f>
        <v>82026644</v>
      </c>
      <c r="J55" s="49">
        <f>J62+J66+J76+J82+J84+J71+J74+J79+J57+J59</f>
        <v>37398626</v>
      </c>
      <c r="K55" s="70"/>
    </row>
    <row r="56" spans="1:11" s="39" customFormat="1" ht="81" customHeight="1">
      <c r="A56" s="34"/>
      <c r="B56" s="6"/>
      <c r="C56" s="6"/>
      <c r="D56" s="35" t="s">
        <v>73</v>
      </c>
      <c r="E56" s="6"/>
      <c r="F56" s="6"/>
      <c r="G56" s="36">
        <f>G60</f>
        <v>0</v>
      </c>
      <c r="H56" s="36">
        <f>H60</f>
        <v>0</v>
      </c>
      <c r="I56" s="51">
        <f>I60</f>
        <v>0</v>
      </c>
      <c r="J56" s="51">
        <f>J60</f>
        <v>0</v>
      </c>
      <c r="K56" s="70">
        <v>34</v>
      </c>
    </row>
    <row r="57" spans="1:11" s="12" customFormat="1" ht="133.5" customHeight="1">
      <c r="A57" s="7">
        <v>1511261</v>
      </c>
      <c r="B57" s="7">
        <v>1261</v>
      </c>
      <c r="C57" s="17" t="s">
        <v>68</v>
      </c>
      <c r="D57" s="10" t="s">
        <v>67</v>
      </c>
      <c r="E57" s="8"/>
      <c r="F57" s="8"/>
      <c r="G57" s="11">
        <f>G58</f>
        <v>9724415</v>
      </c>
      <c r="H57" s="11">
        <f>H58</f>
        <v>2924415</v>
      </c>
      <c r="I57" s="48">
        <f>I58</f>
        <v>2924410</v>
      </c>
      <c r="J57" s="48">
        <f>J58</f>
        <v>245648</v>
      </c>
      <c r="K57" s="70"/>
    </row>
    <row r="58" spans="1:11" s="12" customFormat="1" ht="90.75" customHeight="1">
      <c r="A58" s="13"/>
      <c r="B58" s="8"/>
      <c r="C58" s="8"/>
      <c r="D58" s="15"/>
      <c r="E58" s="18" t="s">
        <v>43</v>
      </c>
      <c r="F58" s="8">
        <v>2023</v>
      </c>
      <c r="G58" s="19">
        <v>9724415</v>
      </c>
      <c r="H58" s="19">
        <f>9724415-6800000</f>
        <v>2924415</v>
      </c>
      <c r="I58" s="50">
        <v>2924410</v>
      </c>
      <c r="J58" s="50">
        <v>245648</v>
      </c>
      <c r="K58" s="70"/>
    </row>
    <row r="59" spans="1:11" s="12" customFormat="1" ht="105">
      <c r="A59" s="7">
        <v>1511262</v>
      </c>
      <c r="B59" s="7">
        <v>1262</v>
      </c>
      <c r="C59" s="17"/>
      <c r="D59" s="10" t="s">
        <v>69</v>
      </c>
      <c r="E59" s="8"/>
      <c r="F59" s="8"/>
      <c r="G59" s="11">
        <f>G61</f>
        <v>9724415</v>
      </c>
      <c r="H59" s="11">
        <f>H61</f>
        <v>0</v>
      </c>
      <c r="I59" s="48">
        <f>I61</f>
        <v>6800000</v>
      </c>
      <c r="J59" s="48">
        <f>J61</f>
        <v>0</v>
      </c>
      <c r="K59" s="70"/>
    </row>
    <row r="60" spans="1:11" s="46" customFormat="1" ht="69" customHeight="1">
      <c r="A60" s="29"/>
      <c r="B60" s="29"/>
      <c r="C60" s="30"/>
      <c r="D60" s="31" t="s">
        <v>73</v>
      </c>
      <c r="E60" s="44"/>
      <c r="F60" s="44"/>
      <c r="G60" s="32"/>
      <c r="H60" s="32"/>
      <c r="I60" s="52"/>
      <c r="J60" s="52"/>
      <c r="K60" s="70"/>
    </row>
    <row r="61" spans="1:11" s="12" customFormat="1" ht="85.5" customHeight="1">
      <c r="A61" s="13"/>
      <c r="B61" s="8"/>
      <c r="C61" s="8"/>
      <c r="D61" s="15"/>
      <c r="E61" s="18" t="s">
        <v>43</v>
      </c>
      <c r="F61" s="8">
        <v>2023</v>
      </c>
      <c r="G61" s="19">
        <v>9724415</v>
      </c>
      <c r="H61" s="19"/>
      <c r="I61" s="50">
        <v>6800000</v>
      </c>
      <c r="J61" s="50"/>
      <c r="K61" s="70">
        <v>35</v>
      </c>
    </row>
    <row r="62" spans="1:11" s="12" customFormat="1" ht="54" customHeight="1">
      <c r="A62" s="7">
        <v>1517310</v>
      </c>
      <c r="B62" s="7">
        <v>7310</v>
      </c>
      <c r="C62" s="17" t="s">
        <v>14</v>
      </c>
      <c r="D62" s="10" t="s">
        <v>3</v>
      </c>
      <c r="E62" s="8"/>
      <c r="F62" s="8"/>
      <c r="G62" s="11">
        <f>SUM(G63:G65)</f>
        <v>0</v>
      </c>
      <c r="H62" s="11">
        <f>SUM(H63:H65)</f>
        <v>0</v>
      </c>
      <c r="I62" s="48">
        <f>SUM(I63:I65)</f>
        <v>4643714</v>
      </c>
      <c r="J62" s="48">
        <f>SUM(J63:J65)</f>
        <v>275911</v>
      </c>
      <c r="K62" s="70"/>
    </row>
    <row r="63" spans="1:11" s="12" customFormat="1" ht="65.25" customHeight="1">
      <c r="A63" s="8"/>
      <c r="B63" s="8"/>
      <c r="C63" s="8"/>
      <c r="D63" s="8"/>
      <c r="E63" s="18" t="s">
        <v>77</v>
      </c>
      <c r="F63" s="8">
        <v>2023</v>
      </c>
      <c r="G63" s="19"/>
      <c r="H63" s="19"/>
      <c r="I63" s="50">
        <v>200000</v>
      </c>
      <c r="J63" s="50">
        <f>89504-44943</f>
        <v>44561</v>
      </c>
      <c r="K63" s="70"/>
    </row>
    <row r="64" spans="1:11" s="12" customFormat="1" ht="48" customHeight="1">
      <c r="A64" s="8"/>
      <c r="B64" s="8"/>
      <c r="C64" s="8"/>
      <c r="D64" s="8"/>
      <c r="E64" s="18" t="s">
        <v>20</v>
      </c>
      <c r="F64" s="8" t="s">
        <v>19</v>
      </c>
      <c r="G64" s="19"/>
      <c r="H64" s="19"/>
      <c r="I64" s="50">
        <v>4043714</v>
      </c>
      <c r="J64" s="50">
        <v>199305</v>
      </c>
      <c r="K64" s="70"/>
    </row>
    <row r="65" spans="1:11" s="12" customFormat="1" ht="52.5" customHeight="1">
      <c r="A65" s="8"/>
      <c r="B65" s="8"/>
      <c r="C65" s="8"/>
      <c r="D65" s="8"/>
      <c r="E65" s="18" t="s">
        <v>51</v>
      </c>
      <c r="F65" s="8">
        <v>2023</v>
      </c>
      <c r="G65" s="19"/>
      <c r="H65" s="19"/>
      <c r="I65" s="50">
        <v>400000</v>
      </c>
      <c r="J65" s="50">
        <f>41126-9081</f>
        <v>32045</v>
      </c>
      <c r="K65" s="70"/>
    </row>
    <row r="66" spans="1:11" s="12" customFormat="1" ht="54" customHeight="1">
      <c r="A66" s="7">
        <v>1517321</v>
      </c>
      <c r="B66" s="7">
        <v>7321</v>
      </c>
      <c r="C66" s="17" t="s">
        <v>14</v>
      </c>
      <c r="D66" s="10" t="s">
        <v>6</v>
      </c>
      <c r="E66" s="8"/>
      <c r="F66" s="8"/>
      <c r="G66" s="11">
        <f>SUM(G67:G70)</f>
        <v>998730</v>
      </c>
      <c r="H66" s="11">
        <f>SUM(H67:H70)</f>
        <v>998730</v>
      </c>
      <c r="I66" s="48">
        <f>SUM(I67:I70)</f>
        <v>5004392</v>
      </c>
      <c r="J66" s="48">
        <f>SUM(J67:J70)</f>
        <v>1046853</v>
      </c>
      <c r="K66" s="70"/>
    </row>
    <row r="67" spans="1:11" s="12" customFormat="1" ht="72.75" customHeight="1">
      <c r="A67" s="8"/>
      <c r="B67" s="8"/>
      <c r="C67" s="8"/>
      <c r="D67" s="8"/>
      <c r="E67" s="18" t="s">
        <v>80</v>
      </c>
      <c r="F67" s="8" t="s">
        <v>19</v>
      </c>
      <c r="G67" s="19">
        <v>998730</v>
      </c>
      <c r="H67" s="19">
        <v>998730</v>
      </c>
      <c r="I67" s="50">
        <v>904392</v>
      </c>
      <c r="J67" s="50">
        <v>904392</v>
      </c>
      <c r="K67" s="70"/>
    </row>
    <row r="68" spans="1:11" s="12" customFormat="1" ht="61.5" customHeight="1">
      <c r="A68" s="8"/>
      <c r="B68" s="8"/>
      <c r="C68" s="8"/>
      <c r="D68" s="8"/>
      <c r="E68" s="18" t="s">
        <v>65</v>
      </c>
      <c r="F68" s="8">
        <v>2023</v>
      </c>
      <c r="G68" s="19"/>
      <c r="H68" s="19"/>
      <c r="I68" s="50">
        <v>500000</v>
      </c>
      <c r="J68" s="50"/>
      <c r="K68" s="70"/>
    </row>
    <row r="69" spans="1:11" s="12" customFormat="1" ht="114.75" customHeight="1">
      <c r="A69" s="8"/>
      <c r="B69" s="8"/>
      <c r="C69" s="8"/>
      <c r="D69" s="8"/>
      <c r="E69" s="18" t="s">
        <v>78</v>
      </c>
      <c r="F69" s="8">
        <v>2023</v>
      </c>
      <c r="G69" s="19"/>
      <c r="H69" s="19"/>
      <c r="I69" s="50">
        <v>3350000</v>
      </c>
      <c r="J69" s="50">
        <v>100728</v>
      </c>
      <c r="K69" s="70">
        <v>36</v>
      </c>
    </row>
    <row r="70" spans="1:11" s="12" customFormat="1" ht="115.5" customHeight="1">
      <c r="A70" s="8"/>
      <c r="B70" s="8"/>
      <c r="C70" s="8"/>
      <c r="D70" s="8"/>
      <c r="E70" s="18" t="s">
        <v>72</v>
      </c>
      <c r="F70" s="8">
        <v>2023</v>
      </c>
      <c r="G70" s="19"/>
      <c r="H70" s="19"/>
      <c r="I70" s="50">
        <v>250000</v>
      </c>
      <c r="J70" s="50">
        <v>41733</v>
      </c>
      <c r="K70" s="70"/>
    </row>
    <row r="71" spans="1:11" s="12" customFormat="1" ht="44.25" customHeight="1">
      <c r="A71" s="7">
        <v>1517322</v>
      </c>
      <c r="B71" s="7">
        <v>7322</v>
      </c>
      <c r="C71" s="17" t="s">
        <v>14</v>
      </c>
      <c r="D71" s="10" t="s">
        <v>30</v>
      </c>
      <c r="E71" s="8"/>
      <c r="F71" s="8"/>
      <c r="G71" s="11">
        <f>G72+G73</f>
        <v>36829214</v>
      </c>
      <c r="H71" s="11">
        <f>H72+H73</f>
        <v>36829214</v>
      </c>
      <c r="I71" s="48">
        <f>I72+I73</f>
        <v>10571975</v>
      </c>
      <c r="J71" s="48">
        <f>J72+J73</f>
        <v>3960357</v>
      </c>
      <c r="K71" s="70"/>
    </row>
    <row r="72" spans="1:11" s="12" customFormat="1" ht="48" customHeight="1">
      <c r="A72" s="8"/>
      <c r="B72" s="8"/>
      <c r="C72" s="8"/>
      <c r="D72" s="8"/>
      <c r="E72" s="18" t="s">
        <v>31</v>
      </c>
      <c r="F72" s="8" t="s">
        <v>7</v>
      </c>
      <c r="G72" s="19">
        <v>36829214</v>
      </c>
      <c r="H72" s="19">
        <v>36829214</v>
      </c>
      <c r="I72" s="50">
        <v>8171975</v>
      </c>
      <c r="J72" s="50">
        <v>3760089</v>
      </c>
      <c r="K72" s="70"/>
    </row>
    <row r="73" spans="1:11" s="12" customFormat="1" ht="99.75" customHeight="1">
      <c r="A73" s="8"/>
      <c r="B73" s="8"/>
      <c r="C73" s="8"/>
      <c r="D73" s="8"/>
      <c r="E73" s="18" t="s">
        <v>81</v>
      </c>
      <c r="F73" s="8">
        <v>2023</v>
      </c>
      <c r="G73" s="19"/>
      <c r="H73" s="19"/>
      <c r="I73" s="50">
        <v>2400000</v>
      </c>
      <c r="J73" s="50">
        <v>200268</v>
      </c>
      <c r="K73" s="70"/>
    </row>
    <row r="74" spans="1:11" s="12" customFormat="1" ht="66" customHeight="1">
      <c r="A74" s="7">
        <v>1517325</v>
      </c>
      <c r="B74" s="7">
        <v>7325</v>
      </c>
      <c r="C74" s="17" t="s">
        <v>14</v>
      </c>
      <c r="D74" s="10" t="s">
        <v>32</v>
      </c>
      <c r="E74" s="18"/>
      <c r="F74" s="8"/>
      <c r="G74" s="11">
        <f>G75</f>
        <v>50106555</v>
      </c>
      <c r="H74" s="11">
        <f>H75</f>
        <v>50106555</v>
      </c>
      <c r="I74" s="48">
        <f>I75</f>
        <v>293385</v>
      </c>
      <c r="J74" s="48">
        <f>J75</f>
        <v>293385</v>
      </c>
      <c r="K74" s="70"/>
    </row>
    <row r="75" spans="1:11" s="12" customFormat="1" ht="33.75" customHeight="1">
      <c r="A75" s="8"/>
      <c r="B75" s="8"/>
      <c r="C75" s="8"/>
      <c r="D75" s="8"/>
      <c r="E75" s="18" t="s">
        <v>33</v>
      </c>
      <c r="F75" s="8" t="s">
        <v>29</v>
      </c>
      <c r="G75" s="19">
        <v>50106555</v>
      </c>
      <c r="H75" s="19">
        <v>50106555</v>
      </c>
      <c r="I75" s="50">
        <v>293385</v>
      </c>
      <c r="J75" s="50">
        <v>293385</v>
      </c>
      <c r="K75" s="70">
        <v>37</v>
      </c>
    </row>
    <row r="76" spans="1:11" s="12" customFormat="1" ht="50.25" customHeight="1">
      <c r="A76" s="7">
        <v>1517330</v>
      </c>
      <c r="B76" s="7">
        <v>7330</v>
      </c>
      <c r="C76" s="17" t="s">
        <v>14</v>
      </c>
      <c r="D76" s="10" t="s">
        <v>4</v>
      </c>
      <c r="E76" s="8"/>
      <c r="F76" s="8"/>
      <c r="G76" s="11">
        <f>SUM(G77:G78)</f>
        <v>93638758</v>
      </c>
      <c r="H76" s="11">
        <f>SUM(H77:H78)</f>
        <v>93638758</v>
      </c>
      <c r="I76" s="48">
        <f>SUM(I77:I78)</f>
        <v>12951473</v>
      </c>
      <c r="J76" s="48">
        <f>SUM(J77:J78)</f>
        <v>5179305</v>
      </c>
      <c r="K76" s="70"/>
    </row>
    <row r="77" spans="1:11" s="12" customFormat="1" ht="48.75" customHeight="1">
      <c r="A77" s="8"/>
      <c r="B77" s="8"/>
      <c r="C77" s="8"/>
      <c r="D77" s="8"/>
      <c r="E77" s="18" t="s">
        <v>46</v>
      </c>
      <c r="F77" s="8" t="s">
        <v>8</v>
      </c>
      <c r="G77" s="19">
        <v>38244949</v>
      </c>
      <c r="H77" s="19">
        <v>38244949</v>
      </c>
      <c r="I77" s="50">
        <v>4951473</v>
      </c>
      <c r="J77" s="50">
        <v>4950635</v>
      </c>
      <c r="K77" s="70"/>
    </row>
    <row r="78" spans="1:11" s="12" customFormat="1" ht="87" customHeight="1">
      <c r="A78" s="8"/>
      <c r="B78" s="8"/>
      <c r="C78" s="8"/>
      <c r="D78" s="8"/>
      <c r="E78" s="18" t="s">
        <v>9</v>
      </c>
      <c r="F78" s="8" t="s">
        <v>10</v>
      </c>
      <c r="G78" s="19">
        <v>55393809</v>
      </c>
      <c r="H78" s="19">
        <v>55393809</v>
      </c>
      <c r="I78" s="50">
        <v>8000000</v>
      </c>
      <c r="J78" s="50">
        <v>228670</v>
      </c>
      <c r="K78" s="70"/>
    </row>
    <row r="79" spans="1:11" s="28" customFormat="1" ht="45" customHeight="1">
      <c r="A79" s="7">
        <v>1517340</v>
      </c>
      <c r="B79" s="7">
        <v>7340</v>
      </c>
      <c r="C79" s="17" t="s">
        <v>14</v>
      </c>
      <c r="D79" s="7" t="s">
        <v>44</v>
      </c>
      <c r="E79" s="10"/>
      <c r="F79" s="7"/>
      <c r="G79" s="11">
        <f>G81+G80</f>
        <v>0</v>
      </c>
      <c r="H79" s="11">
        <f>H81+H80</f>
        <v>0</v>
      </c>
      <c r="I79" s="48">
        <f>I81+I80</f>
        <v>6830266</v>
      </c>
      <c r="J79" s="48">
        <f>J81+J80</f>
        <v>717512</v>
      </c>
      <c r="K79" s="70"/>
    </row>
    <row r="80" spans="1:11" s="28" customFormat="1" ht="99.75" customHeight="1">
      <c r="A80" s="7"/>
      <c r="B80" s="7"/>
      <c r="C80" s="17"/>
      <c r="D80" s="7"/>
      <c r="E80" s="18" t="s">
        <v>82</v>
      </c>
      <c r="F80" s="8">
        <v>2023</v>
      </c>
      <c r="G80" s="19"/>
      <c r="H80" s="19"/>
      <c r="I80" s="50">
        <v>3414758</v>
      </c>
      <c r="J80" s="50">
        <v>380179</v>
      </c>
      <c r="K80" s="70"/>
    </row>
    <row r="81" spans="1:11" s="28" customFormat="1" ht="102" customHeight="1">
      <c r="A81" s="7"/>
      <c r="B81" s="7"/>
      <c r="C81" s="17"/>
      <c r="D81" s="7"/>
      <c r="E81" s="18" t="s">
        <v>45</v>
      </c>
      <c r="F81" s="8">
        <v>2023</v>
      </c>
      <c r="G81" s="19"/>
      <c r="H81" s="19"/>
      <c r="I81" s="50">
        <v>3415508</v>
      </c>
      <c r="J81" s="50">
        <v>337333</v>
      </c>
      <c r="K81" s="70"/>
    </row>
    <row r="82" spans="1:11" s="12" customFormat="1" ht="97.5" customHeight="1">
      <c r="A82" s="7">
        <v>1517361</v>
      </c>
      <c r="B82" s="7">
        <v>7361</v>
      </c>
      <c r="C82" s="17" t="s">
        <v>15</v>
      </c>
      <c r="D82" s="10" t="s">
        <v>11</v>
      </c>
      <c r="E82" s="8"/>
      <c r="F82" s="8"/>
      <c r="G82" s="11">
        <f>G83</f>
        <v>92508050</v>
      </c>
      <c r="H82" s="11">
        <f>H83</f>
        <v>78397458</v>
      </c>
      <c r="I82" s="48">
        <f>I83</f>
        <v>15683471</v>
      </c>
      <c r="J82" s="48">
        <f>J83</f>
        <v>10724903</v>
      </c>
      <c r="K82" s="70">
        <v>38</v>
      </c>
    </row>
    <row r="83" spans="1:11" s="12" customFormat="1" ht="95.25" customHeight="1">
      <c r="A83" s="8"/>
      <c r="B83" s="8"/>
      <c r="C83" s="8"/>
      <c r="D83" s="8"/>
      <c r="E83" s="18" t="s">
        <v>12</v>
      </c>
      <c r="F83" s="8" t="s">
        <v>13</v>
      </c>
      <c r="G83" s="19">
        <v>92508050</v>
      </c>
      <c r="H83" s="19">
        <v>78397458</v>
      </c>
      <c r="I83" s="50">
        <v>15683471</v>
      </c>
      <c r="J83" s="50">
        <v>10724903</v>
      </c>
      <c r="K83" s="70"/>
    </row>
    <row r="84" spans="1:11" s="12" customFormat="1" ht="42.75" customHeight="1">
      <c r="A84" s="7">
        <v>1517640</v>
      </c>
      <c r="B84" s="7">
        <v>7640</v>
      </c>
      <c r="C84" s="17" t="s">
        <v>17</v>
      </c>
      <c r="D84" s="10" t="s">
        <v>18</v>
      </c>
      <c r="E84" s="18"/>
      <c r="F84" s="8"/>
      <c r="G84" s="11">
        <f>G85+G86+G87</f>
        <v>43788746</v>
      </c>
      <c r="H84" s="11">
        <f>H85+H86+H87</f>
        <v>16339335</v>
      </c>
      <c r="I84" s="48">
        <f>I85+I86+I87</f>
        <v>16323558</v>
      </c>
      <c r="J84" s="48">
        <f>J85+J86+J87</f>
        <v>14954752</v>
      </c>
      <c r="K84" s="70"/>
    </row>
    <row r="85" spans="1:11" s="12" customFormat="1" ht="76.5" customHeight="1">
      <c r="A85" s="8"/>
      <c r="B85" s="8"/>
      <c r="C85" s="8"/>
      <c r="D85" s="8"/>
      <c r="E85" s="18" t="s">
        <v>79</v>
      </c>
      <c r="F85" s="43" t="s">
        <v>21</v>
      </c>
      <c r="G85" s="19">
        <v>43788746</v>
      </c>
      <c r="H85" s="19">
        <v>16339335</v>
      </c>
      <c r="I85" s="50">
        <v>15000000</v>
      </c>
      <c r="J85" s="50">
        <v>14811841</v>
      </c>
      <c r="K85" s="70"/>
    </row>
    <row r="86" spans="1:11" s="12" customFormat="1" ht="75.75" customHeight="1">
      <c r="A86" s="8"/>
      <c r="B86" s="8"/>
      <c r="C86" s="8"/>
      <c r="D86" s="8"/>
      <c r="E86" s="18" t="s">
        <v>83</v>
      </c>
      <c r="F86" s="8">
        <v>2023</v>
      </c>
      <c r="G86" s="19"/>
      <c r="H86" s="19"/>
      <c r="I86" s="50">
        <v>1050000</v>
      </c>
      <c r="J86" s="50">
        <v>142911</v>
      </c>
      <c r="K86" s="70"/>
    </row>
    <row r="87" spans="1:11" s="12" customFormat="1" ht="117" customHeight="1">
      <c r="A87" s="8"/>
      <c r="B87" s="8"/>
      <c r="C87" s="8"/>
      <c r="D87" s="8"/>
      <c r="E87" s="18" t="s">
        <v>49</v>
      </c>
      <c r="F87" s="8" t="s">
        <v>22</v>
      </c>
      <c r="G87" s="19"/>
      <c r="H87" s="19"/>
      <c r="I87" s="50">
        <v>273558</v>
      </c>
      <c r="J87" s="50"/>
      <c r="K87" s="70"/>
    </row>
    <row r="88" spans="1:11" s="12" customFormat="1" ht="29.25" customHeight="1">
      <c r="A88" s="8" t="s">
        <v>0</v>
      </c>
      <c r="B88" s="8" t="s">
        <v>0</v>
      </c>
      <c r="C88" s="8" t="s">
        <v>0</v>
      </c>
      <c r="D88" s="10" t="s">
        <v>59</v>
      </c>
      <c r="E88" s="8" t="s">
        <v>0</v>
      </c>
      <c r="F88" s="8" t="s">
        <v>0</v>
      </c>
      <c r="G88" s="11">
        <f>G22+G54+G18</f>
        <v>511073404</v>
      </c>
      <c r="H88" s="11">
        <f>H22+H54+H18</f>
        <v>452988986</v>
      </c>
      <c r="I88" s="48">
        <f>I22+I54+I18</f>
        <v>146830598</v>
      </c>
      <c r="J88" s="48">
        <f>J22+J54+J18</f>
        <v>63149146.2</v>
      </c>
      <c r="K88" s="71">
        <v>39</v>
      </c>
    </row>
    <row r="89" spans="1:11" s="40" customFormat="1" ht="75.75" customHeight="1">
      <c r="A89" s="37" t="s">
        <v>0</v>
      </c>
      <c r="B89" s="37" t="s">
        <v>0</v>
      </c>
      <c r="C89" s="37" t="s">
        <v>0</v>
      </c>
      <c r="D89" s="35" t="s">
        <v>73</v>
      </c>
      <c r="E89" s="37" t="s">
        <v>0</v>
      </c>
      <c r="F89" s="37" t="s">
        <v>0</v>
      </c>
      <c r="G89" s="36">
        <f>G56</f>
        <v>0</v>
      </c>
      <c r="H89" s="36">
        <f>H56</f>
        <v>0</v>
      </c>
      <c r="I89" s="51">
        <f>I56</f>
        <v>0</v>
      </c>
      <c r="J89" s="51">
        <f>J56</f>
        <v>0</v>
      </c>
      <c r="K89" s="71"/>
    </row>
    <row r="90" spans="1:11" s="40" customFormat="1" ht="138.75" customHeight="1">
      <c r="A90" s="37" t="s">
        <v>0</v>
      </c>
      <c r="B90" s="37" t="s">
        <v>0</v>
      </c>
      <c r="C90" s="37" t="s">
        <v>0</v>
      </c>
      <c r="D90" s="35" t="s">
        <v>60</v>
      </c>
      <c r="E90" s="37" t="s">
        <v>0</v>
      </c>
      <c r="F90" s="37" t="s">
        <v>0</v>
      </c>
      <c r="G90" s="36">
        <f>G24</f>
        <v>0</v>
      </c>
      <c r="H90" s="36">
        <f>H24</f>
        <v>0</v>
      </c>
      <c r="I90" s="51">
        <f>I24</f>
        <v>7344000</v>
      </c>
      <c r="J90" s="51">
        <f>J24</f>
        <v>4855327</v>
      </c>
      <c r="K90" s="71"/>
    </row>
    <row r="91" ht="14.25">
      <c r="K91" s="71"/>
    </row>
    <row r="92" ht="14.25">
      <c r="K92" s="71"/>
    </row>
    <row r="93" spans="1:11" s="21" customFormat="1" ht="18">
      <c r="A93" s="67"/>
      <c r="B93" s="67"/>
      <c r="C93" s="67"/>
      <c r="D93" s="67"/>
      <c r="E93" s="67"/>
      <c r="H93" s="22"/>
      <c r="I93" s="54"/>
      <c r="K93" s="71"/>
    </row>
    <row r="94" spans="1:11" s="21" customFormat="1" ht="20.25" customHeight="1">
      <c r="A94" s="68" t="s">
        <v>104</v>
      </c>
      <c r="B94" s="68"/>
      <c r="C94" s="68"/>
      <c r="D94" s="68"/>
      <c r="E94" s="23"/>
      <c r="F94" s="2"/>
      <c r="G94" s="2"/>
      <c r="H94" s="66"/>
      <c r="I94" s="66"/>
      <c r="J94" s="66"/>
      <c r="K94" s="71"/>
    </row>
    <row r="95" spans="1:11" s="21" customFormat="1" ht="18">
      <c r="A95" s="24"/>
      <c r="B95" s="25"/>
      <c r="C95" s="26"/>
      <c r="D95" s="27"/>
      <c r="H95" s="22"/>
      <c r="K95" s="71"/>
    </row>
    <row r="96" spans="1:11" ht="20.25">
      <c r="A96" s="61" t="s">
        <v>103</v>
      </c>
      <c r="I96" s="1"/>
      <c r="K96" s="71"/>
    </row>
    <row r="97" spans="1:4" ht="20.25">
      <c r="A97" s="24"/>
      <c r="C97" s="62"/>
      <c r="D97" s="62"/>
    </row>
  </sheetData>
  <sheetProtection/>
  <mergeCells count="27">
    <mergeCell ref="K88:K96"/>
    <mergeCell ref="K49:K55"/>
    <mergeCell ref="K56:K60"/>
    <mergeCell ref="K61:K68"/>
    <mergeCell ref="K69:K74"/>
    <mergeCell ref="K75:K81"/>
    <mergeCell ref="K82:K87"/>
    <mergeCell ref="K1:K20"/>
    <mergeCell ref="K21:K25"/>
    <mergeCell ref="K26:K30"/>
    <mergeCell ref="K31:K36"/>
    <mergeCell ref="K37:K41"/>
    <mergeCell ref="K42:K48"/>
    <mergeCell ref="G1:J1"/>
    <mergeCell ref="G2:J2"/>
    <mergeCell ref="G3:J3"/>
    <mergeCell ref="G4:J4"/>
    <mergeCell ref="G5:J5"/>
    <mergeCell ref="G6:J6"/>
    <mergeCell ref="C97:D97"/>
    <mergeCell ref="A11:J11"/>
    <mergeCell ref="A12:J12"/>
    <mergeCell ref="A13:J13"/>
    <mergeCell ref="A14:J14"/>
    <mergeCell ref="H94:J94"/>
    <mergeCell ref="A93:E93"/>
    <mergeCell ref="A94:D94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74" r:id="rId1"/>
  <headerFooter alignWithMargins="0">
    <oddHeader xml:space="preserve">&amp;R&amp;"Times New Roman,обычный"&amp;14Продовження додатку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2023-11-08T11:13:29Z</dcterms:modified>
  <cp:category/>
  <cp:version/>
  <cp:contentType/>
  <cp:contentStatus/>
</cp:coreProperties>
</file>