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ФИН ПЛАНИ\Порядки\КНП\30 07 2024\"/>
    </mc:Choice>
  </mc:AlternateContent>
  <bookViews>
    <workbookView xWindow="0" yWindow="0" windowWidth="21570" windowHeight="8055"/>
  </bookViews>
  <sheets>
    <sheet name="Додаток 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'[2]1993'!$1:$3,'[2]1993'!$A:$A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'Додаток 1'!$47:$49</definedName>
    <definedName name="Заголовки_для_печати_МИ">'[28]1993'!$1:$3,'[28]1993'!$A:$A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1" i="1" l="1"/>
  <c r="D92" i="1"/>
  <c r="D93" i="1"/>
  <c r="D86" i="1"/>
  <c r="D85" i="1"/>
  <c r="F84" i="1"/>
  <c r="G84" i="1"/>
  <c r="H84" i="1"/>
  <c r="E84" i="1"/>
  <c r="C84" i="1"/>
  <c r="D73" i="1"/>
  <c r="D72" i="1"/>
  <c r="C94" i="1"/>
  <c r="E94" i="1"/>
  <c r="F94" i="1"/>
  <c r="G94" i="1"/>
  <c r="H94" i="1"/>
  <c r="D66" i="1"/>
  <c r="D84" i="1" l="1"/>
  <c r="D94" i="1"/>
  <c r="D76" i="1"/>
  <c r="D77" i="1"/>
  <c r="D75" i="1"/>
  <c r="F74" i="1"/>
  <c r="F71" i="1" s="1"/>
  <c r="G74" i="1"/>
  <c r="G71" i="1" s="1"/>
  <c r="H74" i="1"/>
  <c r="H71" i="1" s="1"/>
  <c r="E74" i="1"/>
  <c r="E71" i="1" s="1"/>
  <c r="C74" i="1"/>
  <c r="C71" i="1" s="1"/>
  <c r="D71" i="1" l="1"/>
  <c r="D74" i="1"/>
  <c r="E55" i="1" l="1"/>
  <c r="F55" i="1"/>
  <c r="G55" i="1"/>
  <c r="H55" i="1"/>
  <c r="C55" i="1"/>
  <c r="D151" i="1" l="1"/>
  <c r="D152" i="1"/>
  <c r="D153" i="1"/>
  <c r="D154" i="1"/>
  <c r="D155" i="1"/>
  <c r="D156" i="1"/>
  <c r="D144" i="1"/>
  <c r="D145" i="1"/>
  <c r="D146" i="1"/>
  <c r="D147" i="1"/>
  <c r="D148" i="1"/>
  <c r="D149" i="1"/>
  <c r="E150" i="1"/>
  <c r="F150" i="1"/>
  <c r="G150" i="1"/>
  <c r="H150" i="1"/>
  <c r="E143" i="1"/>
  <c r="F143" i="1"/>
  <c r="G143" i="1"/>
  <c r="H143" i="1"/>
  <c r="D136" i="1"/>
  <c r="E136" i="1"/>
  <c r="F136" i="1"/>
  <c r="G136" i="1"/>
  <c r="H136" i="1"/>
  <c r="G131" i="1"/>
  <c r="H131" i="1"/>
  <c r="G128" i="1"/>
  <c r="H128" i="1"/>
  <c r="I128" i="1"/>
  <c r="J128" i="1"/>
  <c r="K128" i="1"/>
  <c r="L128" i="1"/>
  <c r="M128" i="1"/>
  <c r="N128" i="1"/>
  <c r="D127" i="1"/>
  <c r="D126" i="1"/>
  <c r="D129" i="1"/>
  <c r="D130" i="1"/>
  <c r="D132" i="1"/>
  <c r="D133" i="1"/>
  <c r="D134" i="1"/>
  <c r="D125" i="1"/>
  <c r="E122" i="1"/>
  <c r="F122" i="1"/>
  <c r="G122" i="1"/>
  <c r="H122" i="1"/>
  <c r="D109" i="1"/>
  <c r="D110" i="1"/>
  <c r="D111" i="1"/>
  <c r="D112" i="1"/>
  <c r="D113" i="1"/>
  <c r="D114" i="1"/>
  <c r="D115" i="1"/>
  <c r="D116" i="1"/>
  <c r="F108" i="1"/>
  <c r="F123" i="1" s="1"/>
  <c r="G108" i="1"/>
  <c r="G123" i="1" s="1"/>
  <c r="H108" i="1"/>
  <c r="H123" i="1" s="1"/>
  <c r="G103" i="1"/>
  <c r="H103" i="1"/>
  <c r="D81" i="1"/>
  <c r="D82" i="1"/>
  <c r="D83" i="1"/>
  <c r="D78" i="1"/>
  <c r="D79" i="1"/>
  <c r="D80" i="1"/>
  <c r="G68" i="1"/>
  <c r="H68" i="1"/>
  <c r="D87" i="1"/>
  <c r="D88" i="1"/>
  <c r="D89" i="1"/>
  <c r="D90" i="1"/>
  <c r="D95" i="1"/>
  <c r="D96" i="1"/>
  <c r="D97" i="1"/>
  <c r="D98" i="1"/>
  <c r="D99" i="1"/>
  <c r="D100" i="1"/>
  <c r="D101" i="1"/>
  <c r="D102" i="1"/>
  <c r="D104" i="1"/>
  <c r="D65" i="1"/>
  <c r="D67" i="1"/>
  <c r="D61" i="1"/>
  <c r="D62" i="1"/>
  <c r="D63" i="1"/>
  <c r="D56" i="1"/>
  <c r="D57" i="1"/>
  <c r="D58" i="1"/>
  <c r="D59" i="1"/>
  <c r="D60" i="1"/>
  <c r="D53" i="1"/>
  <c r="D54" i="1"/>
  <c r="D55" i="1" l="1"/>
  <c r="H105" i="1"/>
  <c r="H121" i="1" s="1"/>
  <c r="D122" i="1"/>
  <c r="D143" i="1"/>
  <c r="D150" i="1"/>
  <c r="G105" i="1"/>
  <c r="G119" i="1" s="1"/>
  <c r="H52" i="1"/>
  <c r="G52" i="1"/>
  <c r="H120" i="1" l="1"/>
  <c r="H119" i="1"/>
  <c r="G121" i="1"/>
  <c r="G120" i="1"/>
  <c r="C131" i="1"/>
  <c r="E158" i="1"/>
  <c r="E159" i="1"/>
  <c r="E160" i="1"/>
  <c r="E161" i="1"/>
  <c r="E162" i="1"/>
  <c r="E163" i="1"/>
  <c r="F157" i="1"/>
  <c r="E157" i="1"/>
  <c r="C52" i="1"/>
  <c r="E64" i="1"/>
  <c r="F64" i="1"/>
  <c r="C64" i="1"/>
  <c r="F158" i="1" l="1"/>
  <c r="F159" i="1"/>
  <c r="F160" i="1"/>
  <c r="F161" i="1"/>
  <c r="F162" i="1"/>
  <c r="F163" i="1"/>
  <c r="E131" i="1" l="1"/>
  <c r="F131" i="1" l="1"/>
  <c r="D131" i="1" s="1"/>
  <c r="E52" i="1" l="1"/>
  <c r="F52" i="1" l="1"/>
  <c r="D52" i="1" l="1"/>
  <c r="C160" i="1"/>
  <c r="C161" i="1"/>
  <c r="C162" i="1"/>
  <c r="C163" i="1"/>
  <c r="C159" i="1"/>
  <c r="C158" i="1"/>
  <c r="F68" i="1" l="1"/>
  <c r="F70" i="1" s="1"/>
  <c r="F118" i="1" l="1"/>
  <c r="C68" i="1"/>
  <c r="C70" i="1" s="1"/>
  <c r="E68" i="1"/>
  <c r="C103" i="1"/>
  <c r="E103" i="1"/>
  <c r="F103" i="1"/>
  <c r="C108" i="1"/>
  <c r="E108" i="1"/>
  <c r="C122" i="1"/>
  <c r="C128" i="1"/>
  <c r="F128" i="1"/>
  <c r="I135" i="1"/>
  <c r="C136" i="1"/>
  <c r="C143" i="1"/>
  <c r="I143" i="1"/>
  <c r="C150" i="1"/>
  <c r="I150" i="1"/>
  <c r="G159" i="1"/>
  <c r="G162" i="1"/>
  <c r="C118" i="1" l="1"/>
  <c r="D68" i="1"/>
  <c r="E70" i="1"/>
  <c r="D103" i="1"/>
  <c r="C105" i="1"/>
  <c r="C121" i="1" s="1"/>
  <c r="E123" i="1"/>
  <c r="D108" i="1"/>
  <c r="D123" i="1" s="1"/>
  <c r="C123" i="1"/>
  <c r="E105" i="1"/>
  <c r="G157" i="1"/>
  <c r="E128" i="1"/>
  <c r="G163" i="1"/>
  <c r="G161" i="1"/>
  <c r="J153" i="1"/>
  <c r="G158" i="1"/>
  <c r="G160" i="1"/>
  <c r="G64" i="1"/>
  <c r="G70" i="1" s="1"/>
  <c r="G106" i="1" s="1"/>
  <c r="E118" i="1" l="1"/>
  <c r="E106" i="1"/>
  <c r="C106" i="1"/>
  <c r="F105" i="1"/>
  <c r="C120" i="1"/>
  <c r="C119" i="1"/>
  <c r="E121" i="1"/>
  <c r="E119" i="1"/>
  <c r="E120" i="1"/>
  <c r="H64" i="1"/>
  <c r="D128" i="1"/>
  <c r="J68" i="1"/>
  <c r="I68" i="1"/>
  <c r="K68" i="1" s="1"/>
  <c r="J71" i="1"/>
  <c r="L143" i="1"/>
  <c r="F119" i="1" l="1"/>
  <c r="F106" i="1"/>
  <c r="D105" i="1"/>
  <c r="D119" i="1" s="1"/>
  <c r="D64" i="1"/>
  <c r="D70" i="1" s="1"/>
  <c r="H70" i="1"/>
  <c r="H106" i="1" s="1"/>
  <c r="F120" i="1"/>
  <c r="F121" i="1"/>
  <c r="G118" i="1"/>
  <c r="M68" i="1"/>
  <c r="L68" i="1"/>
  <c r="N68" i="1" s="1"/>
  <c r="D106" i="1" l="1"/>
  <c r="D120" i="1"/>
  <c r="D121" i="1"/>
  <c r="D118" i="1"/>
  <c r="H118" i="1"/>
</calcChain>
</file>

<file path=xl/sharedStrings.xml><?xml version="1.0" encoding="utf-8"?>
<sst xmlns="http://schemas.openxmlformats.org/spreadsheetml/2006/main" count="174" uniqueCount="146">
  <si>
    <t xml:space="preserve">         (ініціали, прізвище)    </t>
  </si>
  <si>
    <t xml:space="preserve">               (підпис)</t>
  </si>
  <si>
    <t xml:space="preserve">                                (посада)</t>
  </si>
  <si>
    <t>_________________________</t>
  </si>
  <si>
    <t xml:space="preserve">Керівник      </t>
  </si>
  <si>
    <t>інший персонал</t>
  </si>
  <si>
    <t>адміністративно-управлінський персонал</t>
  </si>
  <si>
    <t>керівник</t>
  </si>
  <si>
    <t>Власний капітал</t>
  </si>
  <si>
    <t>Поточні зобов'язання і забезпечення</t>
  </si>
  <si>
    <t>Довгострокові зобов'язання і забезпечення</t>
  </si>
  <si>
    <t>Усього активи</t>
  </si>
  <si>
    <t>Необоротні активи</t>
  </si>
  <si>
    <t>Коефіцієнт оновлення основних засобів і інших необоротних матеріальних активів</t>
  </si>
  <si>
    <t>Коефіцієнт зносу основних засобів</t>
  </si>
  <si>
    <t>Питома вага сумарного ФОП з нарахуваннями у загальних  видатках підприємства (%)</t>
  </si>
  <si>
    <t>Питома вага комунальних витрат у загальних видатках підприємства (%)</t>
  </si>
  <si>
    <t>Амортизація</t>
  </si>
  <si>
    <t>Вартість основних засобів</t>
  </si>
  <si>
    <t>1080.1</t>
  </si>
  <si>
    <t>Доходи і витрати (деталізація)</t>
  </si>
  <si>
    <t>I. Формування фінансових результатів</t>
  </si>
  <si>
    <t xml:space="preserve">Код рядка </t>
  </si>
  <si>
    <t>Найменування показника</t>
  </si>
  <si>
    <t xml:space="preserve">Прізвище та ініціали керівника  </t>
  </si>
  <si>
    <t xml:space="preserve">Телефон </t>
  </si>
  <si>
    <t xml:space="preserve">Місцезнаходження  </t>
  </si>
  <si>
    <t>Стандарти звітності МСФЗ</t>
  </si>
  <si>
    <t>Форма власності</t>
  </si>
  <si>
    <t>Стандарти звітності П(с)БОУ</t>
  </si>
  <si>
    <t>Одиниця виміру, тис.грн.</t>
  </si>
  <si>
    <t xml:space="preserve">за  КВЕД  </t>
  </si>
  <si>
    <t xml:space="preserve">Вид економічної діяльності    </t>
  </si>
  <si>
    <t>за ЗКГНГ</t>
  </si>
  <si>
    <t xml:space="preserve">Галузь     </t>
  </si>
  <si>
    <t>за СПОДУ</t>
  </si>
  <si>
    <r>
      <t xml:space="preserve">Орган державного управління  </t>
    </r>
    <r>
      <rPr>
        <b/>
        <i/>
        <sz val="14"/>
        <rFont val="Times New Roman"/>
        <family val="1"/>
        <charset val="204"/>
      </rPr>
      <t xml:space="preserve"> </t>
    </r>
  </si>
  <si>
    <t>за КОАТУУ</t>
  </si>
  <si>
    <t>Територія</t>
  </si>
  <si>
    <t>за КОПФГ</t>
  </si>
  <si>
    <t xml:space="preserve">Організаційно-правова форма </t>
  </si>
  <si>
    <t xml:space="preserve">за ЄДРПОУ </t>
  </si>
  <si>
    <t>Назва підприємства</t>
  </si>
  <si>
    <t>Коди</t>
  </si>
  <si>
    <t> (число, місяць, рік)</t>
  </si>
  <si>
    <t>(підпис, ініціали, прізвище)</t>
  </si>
  <si>
    <t>( керівник уповноваженого органу управління  )</t>
  </si>
  <si>
    <t>ПОГОДЖЕНО</t>
  </si>
  <si>
    <t>ЗАТВЕРДЖЕНО</t>
  </si>
  <si>
    <t>РАЗОМ ДОХОДИ</t>
  </si>
  <si>
    <t>РАЗОМ ВИТРАТИ</t>
  </si>
  <si>
    <t>II. Інвестиційна діяльність</t>
  </si>
  <si>
    <t>III. Коефіцієнтний аналіз</t>
  </si>
  <si>
    <t>IV. Інформація про фінансовий стан</t>
  </si>
  <si>
    <t xml:space="preserve"> V. Додаткова інформація</t>
  </si>
  <si>
    <t>Питома вага  капітальних видатків у загальних видатках підприємства (%)</t>
  </si>
  <si>
    <t>на              рік</t>
  </si>
  <si>
    <t xml:space="preserve"> ФІНАНСОВИЙ  ПЛАН ПІДПРИЄМСТВА </t>
  </si>
  <si>
    <t>Фінансовий план поточного року (затверджений зі змінами)</t>
  </si>
  <si>
    <t>Плановий рік (усього)</t>
  </si>
  <si>
    <t>У тому числі за кварталами</t>
  </si>
  <si>
    <t>I</t>
  </si>
  <si>
    <t>II</t>
  </si>
  <si>
    <t>III</t>
  </si>
  <si>
    <t>IV</t>
  </si>
  <si>
    <t xml:space="preserve">         тис. грн.</t>
  </si>
  <si>
    <t>Проект</t>
  </si>
  <si>
    <t>Уточнений</t>
  </si>
  <si>
    <t>зробити позначку"Х"</t>
  </si>
  <si>
    <t>Змінений</t>
  </si>
  <si>
    <t xml:space="preserve">Середньомісячні витрати на оплату праці одного працівника (грн.), у тому числі:
</t>
  </si>
  <si>
    <t>Заборгованість перед працівниками із заробітної плати</t>
  </si>
  <si>
    <t>Середньооблікова чисельність (осіб), у тому числі:</t>
  </si>
  <si>
    <t>Фонд оплати праці (тис. грн.), у тому числі:</t>
  </si>
  <si>
    <t>Витрати на оплату праці (тис. грн.), у тому числі:</t>
  </si>
  <si>
    <t>медикаменти та перев'язувальні матеріали</t>
  </si>
  <si>
    <t>продукти харчування</t>
  </si>
  <si>
    <t xml:space="preserve">Собівартість наданих послуг </t>
  </si>
  <si>
    <t>Інші доходи</t>
  </si>
  <si>
    <t xml:space="preserve">Інші фінансові доходи </t>
  </si>
  <si>
    <t xml:space="preserve">Дохід від надання послуг </t>
  </si>
  <si>
    <t>Інші операційні доходи</t>
  </si>
  <si>
    <t>Адміністративні витрати</t>
  </si>
  <si>
    <t>Інші операційні витрати</t>
  </si>
  <si>
    <t>Інші витрати</t>
  </si>
  <si>
    <t xml:space="preserve">Інвестиційна діяльність </t>
  </si>
  <si>
    <t>Питома вага доходу з  бюджету Сумської міської ТГ у загальних доходах підприємства (%)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</si>
  <si>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</si>
  <si>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</si>
  <si>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</si>
  <si>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</si>
  <si>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</si>
  <si>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</si>
  <si>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грошові кошти та їх еквіваленти</t>
  </si>
  <si>
    <t>гранти і субсидії</t>
  </si>
  <si>
    <t>фінансові запозичення</t>
  </si>
  <si>
    <t>предмети, матеріали, обладнання та інвентар у т. ч. м'який інвентар, запасні частини до транспортних засобів, витрати на паливо</t>
  </si>
  <si>
    <t xml:space="preserve">Відшкодування витрат балансоутримувача та комунальних послуг орендарями </t>
  </si>
  <si>
    <t>Кошти субвенції</t>
  </si>
  <si>
    <t>Кошти Державного бюджету України</t>
  </si>
  <si>
    <t>Кошти бюджету Сумської міської ТГ</t>
  </si>
  <si>
    <t>Дохід від безоплатно одержаних оборотних активів (благодійна допомога)</t>
  </si>
  <si>
    <t xml:space="preserve">Відсотки банку </t>
  </si>
  <si>
    <t>Кошти для виплати відпускних особам, постраждалим внаслідок аварії на ЧАЕС</t>
  </si>
  <si>
    <t>Дохід від реалізації відходів (металобрухт, скло, макулатура)</t>
  </si>
  <si>
    <t>Дохід від оприбуткування відходів</t>
  </si>
  <si>
    <t>Відсотки банку</t>
  </si>
  <si>
    <t>Оплата комунальних послуг та енергоносіїв</t>
  </si>
  <si>
    <t>Витрати на оплату праці</t>
  </si>
  <si>
    <t>Відрахування на соціальні заходи</t>
  </si>
  <si>
    <r>
      <t>Витрати, що здійснюються для підтримання об’єкта в робочому стані</t>
    </r>
    <r>
      <rPr>
        <i/>
        <sz val="14"/>
        <rFont val="Times New Roman"/>
        <family val="1"/>
        <charset val="204"/>
      </rPr>
      <t xml:space="preserve"> (проведення ремонту, технічного огляду, нагляду, обслуговування,  організаційно-технічні послуги , консультаційні та інформаційні послуги, витрати на охорону праці загальногосподарського персоналу, витрати на страхові послуги тощо)</t>
    </r>
  </si>
  <si>
    <t>Амортизація основних засобів і нематеріальних активів</t>
  </si>
  <si>
    <t>Витрати на відрядження</t>
  </si>
  <si>
    <t xml:space="preserve">Витрати на підвищення кваліфікації та перепідготовку кадрів </t>
  </si>
  <si>
    <t>Інші поточні видатки</t>
  </si>
  <si>
    <r>
      <t xml:space="preserve">Витрати на сировину та матеріали </t>
    </r>
    <r>
      <rPr>
        <i/>
        <sz val="14"/>
        <rFont val="Times New Roman"/>
        <family val="1"/>
        <charset val="204"/>
      </rPr>
      <t>(предмети, матеріали, обладнання та інвентар в т. ч. офісне приладдя та устаткування, витрати на канцтовари, запасні частини до транспортних засобів тощо)</t>
    </r>
  </si>
  <si>
    <t>Амортизація основних засобів і нематеріальних активів загальногосподарського призначення</t>
  </si>
  <si>
    <t>Витрати на безоплатну передачу запасів</t>
  </si>
  <si>
    <t>Витрати на виплати по листкам непрацездатності за рахунок підприємства з нарахуваннями</t>
  </si>
  <si>
    <t>Відшкодування комунальних послуг орендарями</t>
  </si>
  <si>
    <t>Списані пені, претензії, ПДВ, земельний податок</t>
  </si>
  <si>
    <t>Витрати на інші виплати населенню</t>
  </si>
  <si>
    <t>Списання (ліквідація) необоротних активів</t>
  </si>
  <si>
    <t>Дохід від безоплатно одержаних активів (безкоштовно), в тому числі:</t>
  </si>
  <si>
    <t>Витрати на сировину та основні матеріали:</t>
  </si>
  <si>
    <t>Оборотні активи, у тому числі:</t>
  </si>
  <si>
    <t>Усього зобов'язання і забезпечення, в тому числі:</t>
  </si>
  <si>
    <t>сума амортизаційних відрахувань  обладнання, придбаного  за рахунок коштів бюджету Сумської міської ТГ</t>
  </si>
  <si>
    <t>1021.1</t>
  </si>
  <si>
    <t>1053.1</t>
  </si>
  <si>
    <t>1053.2</t>
  </si>
  <si>
    <t>1053.3</t>
  </si>
  <si>
    <t>Інші адміністративні витрати (проведення ремонту, технічного огляду, нагляду, обслуговування,  організаційно-технічні послуги, консультаційні та інформаційні послуги,  охорона праці, страхові послуги, послуги зв'язку тощо)</t>
  </si>
  <si>
    <t>Витрати на виплати відпускних особам, постраждалим внаслідок аварії на ЧАЕС</t>
  </si>
  <si>
    <t>Витрати на реалізацію відходів</t>
  </si>
  <si>
    <t>Витрати на виплату пенсій та допомоги</t>
  </si>
  <si>
    <t>ФІНАНСОВИЙ РЕЗУЛЬТАТ</t>
  </si>
  <si>
    <t>Начальник Управління внутрішнього контролю та аудиту Сумської міської ради</t>
  </si>
  <si>
    <t xml:space="preserve">                                 Додаток 1                                                                                                    до Порядку складання, затвердження, внесення змін, звітування та контролю виконання фінансових планів комунальних некомерційних підприємств, що належать до комунальної власності Сумської міської територіальної громади</t>
  </si>
  <si>
    <t>(рішення виконкому Сумської міської ради)</t>
  </si>
  <si>
    <t>М.П.</t>
  </si>
  <si>
    <t>Кошти, отримані від надання платних послуг за основним видом діяльності</t>
  </si>
  <si>
    <t>Кошти, отримані від надання інших платних послуг</t>
  </si>
  <si>
    <t>основний персонал (лікарі, робітники тощо)</t>
  </si>
  <si>
    <t>допоміжний персонал (середній медичний персонал, обслуговуючий персонал тощо)</t>
  </si>
  <si>
    <t>інший персонал (молодший медичний персонал)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</si>
</sst>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_(* #,##0_);_(* \(#,##0\);_(* &quot;-&quot;_);_(@_)"/>
    <numFmt numFmtId="166" formatCode="_(* #,##0.0_);_(* \(#,##0.0\);_(* &quot;-&quot;_);_(@_)"/>
    <numFmt numFmtId="167" formatCode="_(* #,##0.00_);_(* \(#,##0.00\);_(* &quot;-&quot;_);_(@_)"/>
    <numFmt numFmtId="168" formatCode="0.0"/>
    <numFmt numFmtId="169" formatCode="0.0%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quotePrefix="1" applyFont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2" fillId="2" borderId="3" xfId="0" quotePrefix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2" fillId="0" borderId="3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167" fontId="8" fillId="0" borderId="3" xfId="0" applyNumberFormat="1" applyFont="1" applyBorder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 shrinkToFit="1"/>
    </xf>
    <xf numFmtId="0" fontId="2" fillId="3" borderId="3" xfId="0" applyFont="1" applyFill="1" applyBorder="1" applyAlignment="1">
      <alignment horizontal="left" vertical="center" wrapText="1"/>
    </xf>
    <xf numFmtId="0" fontId="2" fillId="3" borderId="3" xfId="0" quotePrefix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168" fontId="4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164" fontId="7" fillId="0" borderId="0" xfId="0" applyNumberFormat="1" applyFont="1" applyAlignment="1">
      <alignment horizontal="right" vertical="center" wrapText="1"/>
    </xf>
    <xf numFmtId="0" fontId="2" fillId="0" borderId="3" xfId="0" applyFont="1" applyBorder="1" applyAlignment="1">
      <alignment horizontal="left" vertical="center" wrapText="1"/>
    </xf>
    <xf numFmtId="168" fontId="2" fillId="2" borderId="3" xfId="0" applyNumberFormat="1" applyFont="1" applyFill="1" applyBorder="1" applyAlignment="1">
      <alignment horizontal="center" vertical="center" wrapText="1"/>
    </xf>
    <xf numFmtId="168" fontId="7" fillId="2" borderId="3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7" fillId="0" borderId="3" xfId="0" applyNumberFormat="1" applyFont="1" applyBorder="1" applyAlignment="1">
      <alignment horizontal="center" vertical="center" wrapText="1"/>
    </xf>
    <xf numFmtId="168" fontId="2" fillId="3" borderId="3" xfId="0" applyNumberFormat="1" applyFont="1" applyFill="1" applyBorder="1" applyAlignment="1">
      <alignment horizontal="center" vertical="center" wrapText="1"/>
    </xf>
    <xf numFmtId="168" fontId="2" fillId="0" borderId="3" xfId="0" applyNumberFormat="1" applyFont="1" applyBorder="1" applyAlignment="1">
      <alignment horizontal="center" vertical="center"/>
    </xf>
    <xf numFmtId="168" fontId="7" fillId="3" borderId="3" xfId="0" applyNumberFormat="1" applyFont="1" applyFill="1" applyBorder="1" applyAlignment="1">
      <alignment horizontal="center" vertical="center" wrapText="1"/>
    </xf>
    <xf numFmtId="168" fontId="6" fillId="0" borderId="3" xfId="0" applyNumberFormat="1" applyFont="1" applyBorder="1" applyAlignment="1">
      <alignment horizontal="center" vertical="center" wrapText="1"/>
    </xf>
    <xf numFmtId="168" fontId="7" fillId="0" borderId="0" xfId="0" applyNumberFormat="1" applyFont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 wrapText="1"/>
    </xf>
    <xf numFmtId="168" fontId="7" fillId="3" borderId="0" xfId="0" applyNumberFormat="1" applyFont="1" applyFill="1" applyAlignment="1">
      <alignment horizontal="center" vertical="center"/>
    </xf>
    <xf numFmtId="168" fontId="2" fillId="2" borderId="3" xfId="0" applyNumberFormat="1" applyFont="1" applyFill="1" applyBorder="1" applyAlignment="1">
      <alignment horizontal="center" vertical="center"/>
    </xf>
    <xf numFmtId="168" fontId="2" fillId="0" borderId="3" xfId="0" quotePrefix="1" applyNumberFormat="1" applyFont="1" applyBorder="1" applyAlignment="1">
      <alignment horizontal="center" vertical="center" wrapText="1"/>
    </xf>
    <xf numFmtId="168" fontId="6" fillId="2" borderId="3" xfId="0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wrapText="1"/>
    </xf>
    <xf numFmtId="166" fontId="2" fillId="3" borderId="3" xfId="0" applyNumberFormat="1" applyFont="1" applyFill="1" applyBorder="1" applyAlignment="1">
      <alignment horizontal="center" vertical="center" wrapText="1"/>
    </xf>
    <xf numFmtId="168" fontId="6" fillId="3" borderId="3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9" fontId="6" fillId="0" borderId="3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3" borderId="3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8" fontId="2" fillId="3" borderId="3" xfId="0" applyNumberFormat="1" applyFont="1" applyFill="1" applyBorder="1" applyAlignment="1">
      <alignment horizontal="center" vertical="center"/>
    </xf>
    <xf numFmtId="2" fontId="6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6" fontId="6" fillId="3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3" borderId="0" xfId="0" applyFont="1" applyFill="1" applyAlignment="1">
      <alignment horizontal="left" vertical="center" wrapText="1"/>
    </xf>
    <xf numFmtId="0" fontId="2" fillId="3" borderId="0" xfId="0" quotePrefix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vertical="center" wrapText="1"/>
    </xf>
    <xf numFmtId="168" fontId="2" fillId="0" borderId="3" xfId="0" applyNumberFormat="1" applyFont="1" applyFill="1" applyBorder="1" applyAlignment="1">
      <alignment horizontal="center" vertical="center" wrapText="1"/>
    </xf>
    <xf numFmtId="0" fontId="2" fillId="0" borderId="3" xfId="0" quotePrefix="1" applyFont="1" applyFill="1" applyBorder="1" applyAlignment="1">
      <alignment horizontal="center" vertical="center"/>
    </xf>
    <xf numFmtId="168" fontId="7" fillId="0" borderId="3" xfId="0" applyNumberFormat="1" applyFont="1" applyFill="1" applyBorder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/>
    </xf>
    <xf numFmtId="0" fontId="7" fillId="0" borderId="3" xfId="0" quotePrefix="1" applyFont="1" applyFill="1" applyBorder="1" applyAlignment="1">
      <alignment horizontal="center" vertical="center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168" fontId="2" fillId="0" borderId="9" xfId="0" applyNumberFormat="1" applyFont="1" applyBorder="1" applyAlignment="1">
      <alignment horizontal="center" vertical="center"/>
    </xf>
    <xf numFmtId="168" fontId="7" fillId="0" borderId="3" xfId="0" applyNumberFormat="1" applyFont="1" applyBorder="1" applyAlignment="1">
      <alignment horizontal="center" vertical="center"/>
    </xf>
    <xf numFmtId="168" fontId="6" fillId="2" borderId="0" xfId="0" applyNumberFormat="1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6" fillId="2" borderId="0" xfId="0" quotePrefix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9" fontId="2" fillId="0" borderId="7" xfId="0" applyNumberFormat="1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2" fillId="0" borderId="0" xfId="0" applyFont="1" applyAlignment="1">
      <alignment horizontal="right" vertical="center" wrapText="1"/>
    </xf>
    <xf numFmtId="0" fontId="12" fillId="0" borderId="1" xfId="0" applyFont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right" vertical="center"/>
    </xf>
    <xf numFmtId="0" fontId="12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додаток до звіту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додаток до звіт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додаток до звіту"/>
    </sheetNames>
    <sheetDataSet>
      <sheetData sheetId="0" refreshError="1"/>
      <sheetData sheetId="1" refreshError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додаток до звіт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F1" t="str">
            <v>Додаток 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додаток до звіту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F2">
            <v>0</v>
          </cell>
        </row>
      </sheetData>
      <sheetData sheetId="27">
        <row r="2">
          <cell r="F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76"/>
  <sheetViews>
    <sheetView tabSelected="1" view="pageBreakPreview" zoomScaleNormal="100" zoomScaleSheetLayoutView="100" workbookViewId="0">
      <pane ySplit="1" topLeftCell="A2" activePane="bottomLeft" state="frozen"/>
      <selection pane="bottomLeft" activeCell="A163" sqref="A163"/>
    </sheetView>
  </sheetViews>
  <sheetFormatPr defaultColWidth="8.85546875" defaultRowHeight="18.75" x14ac:dyDescent="0.2"/>
  <cols>
    <col min="1" max="1" width="60" style="1" customWidth="1"/>
    <col min="2" max="2" width="10.85546875" style="2" customWidth="1"/>
    <col min="3" max="3" width="16.42578125" style="2" customWidth="1"/>
    <col min="4" max="4" width="16.42578125" style="94" customWidth="1"/>
    <col min="5" max="5" width="16" style="1" customWidth="1"/>
    <col min="6" max="6" width="15.42578125" style="51" customWidth="1"/>
    <col min="7" max="7" width="18.140625" style="1" customWidth="1"/>
    <col min="8" max="8" width="18.5703125" style="1" customWidth="1"/>
    <col min="9" max="9" width="13.28515625" style="1" hidden="1" customWidth="1"/>
    <col min="10" max="10" width="14.28515625" style="1" hidden="1" customWidth="1"/>
    <col min="11" max="11" width="11.28515625" style="1" hidden="1" customWidth="1"/>
    <col min="12" max="14" width="0" style="1" hidden="1" customWidth="1"/>
    <col min="15" max="15" width="12.85546875" style="1" bestFit="1" customWidth="1"/>
    <col min="16" max="16384" width="8.85546875" style="1"/>
  </cols>
  <sheetData>
    <row r="1" spans="5:8" ht="114" customHeight="1" x14ac:dyDescent="0.2">
      <c r="F1" s="147" t="s">
        <v>138</v>
      </c>
      <c r="G1" s="147"/>
      <c r="H1" s="147"/>
    </row>
    <row r="2" spans="5:8" x14ac:dyDescent="0.2">
      <c r="G2" s="49"/>
      <c r="H2" s="49"/>
    </row>
    <row r="3" spans="5:8" x14ac:dyDescent="0.2">
      <c r="F3" s="51" t="s">
        <v>48</v>
      </c>
      <c r="H3" s="49"/>
    </row>
    <row r="4" spans="5:8" x14ac:dyDescent="0.2">
      <c r="F4" s="52"/>
      <c r="G4" s="47"/>
      <c r="H4" s="50"/>
    </row>
    <row r="5" spans="5:8" x14ac:dyDescent="0.2">
      <c r="F5" s="148" t="s">
        <v>139</v>
      </c>
      <c r="G5" s="148"/>
      <c r="H5" s="148"/>
    </row>
    <row r="6" spans="5:8" x14ac:dyDescent="0.2">
      <c r="F6" s="52"/>
      <c r="G6" s="47"/>
      <c r="H6" s="50"/>
    </row>
    <row r="7" spans="5:8" x14ac:dyDescent="0.2">
      <c r="F7" s="53" t="s">
        <v>140</v>
      </c>
      <c r="H7" s="49"/>
    </row>
    <row r="8" spans="5:8" x14ac:dyDescent="0.2">
      <c r="F8" s="52"/>
      <c r="G8" s="47"/>
      <c r="H8" s="50"/>
    </row>
    <row r="9" spans="5:8" x14ac:dyDescent="0.2">
      <c r="F9" s="53" t="s">
        <v>44</v>
      </c>
      <c r="H9" s="49"/>
    </row>
    <row r="10" spans="5:8" x14ac:dyDescent="0.2">
      <c r="F10" s="53"/>
      <c r="H10" s="49"/>
    </row>
    <row r="11" spans="5:8" ht="23.25" customHeight="1" x14ac:dyDescent="0.2">
      <c r="E11" s="2"/>
      <c r="F11" s="51" t="s">
        <v>47</v>
      </c>
      <c r="H11" s="49"/>
    </row>
    <row r="12" spans="5:8" ht="37.5" customHeight="1" x14ac:dyDescent="0.2">
      <c r="E12" s="2"/>
      <c r="F12" s="153" t="s">
        <v>137</v>
      </c>
      <c r="G12" s="153"/>
      <c r="H12" s="153"/>
    </row>
    <row r="13" spans="5:8" ht="15" customHeight="1" x14ac:dyDescent="0.2">
      <c r="E13" s="2"/>
      <c r="F13" s="152"/>
      <c r="G13" s="152"/>
      <c r="H13" s="152"/>
    </row>
    <row r="14" spans="5:8" ht="18" customHeight="1" x14ac:dyDescent="0.2">
      <c r="E14" s="2"/>
      <c r="F14" s="52"/>
      <c r="G14" s="47"/>
      <c r="H14" s="50"/>
    </row>
    <row r="15" spans="5:8" ht="23.25" customHeight="1" x14ac:dyDescent="0.2">
      <c r="E15" s="2"/>
      <c r="F15" s="53" t="s">
        <v>45</v>
      </c>
      <c r="H15" s="49"/>
    </row>
    <row r="16" spans="5:8" ht="23.25" customHeight="1" x14ac:dyDescent="0.2">
      <c r="E16" s="2"/>
      <c r="F16" s="52"/>
      <c r="G16" s="47"/>
      <c r="H16" s="50"/>
    </row>
    <row r="17" spans="1:8" ht="23.25" customHeight="1" x14ac:dyDescent="0.2">
      <c r="E17" s="2"/>
      <c r="F17" s="53" t="s">
        <v>44</v>
      </c>
      <c r="H17" s="49"/>
    </row>
    <row r="18" spans="1:8" ht="23.25" customHeight="1" x14ac:dyDescent="0.2">
      <c r="E18" s="2"/>
      <c r="H18" s="49"/>
    </row>
    <row r="19" spans="1:8" x14ac:dyDescent="0.2">
      <c r="E19" s="2"/>
      <c r="F19" s="51" t="s">
        <v>47</v>
      </c>
    </row>
    <row r="20" spans="1:8" x14ac:dyDescent="0.2">
      <c r="B20" s="1"/>
      <c r="C20" s="1"/>
      <c r="D20" s="1"/>
      <c r="F20" s="54"/>
      <c r="G20" s="48"/>
      <c r="H20" s="48"/>
    </row>
    <row r="21" spans="1:8" x14ac:dyDescent="0.2">
      <c r="A21" s="46"/>
      <c r="B21" s="1"/>
      <c r="C21" s="1"/>
      <c r="D21" s="1"/>
      <c r="F21" s="53" t="s">
        <v>46</v>
      </c>
    </row>
    <row r="22" spans="1:8" x14ac:dyDescent="0.2">
      <c r="B22" s="1"/>
      <c r="C22" s="1"/>
      <c r="D22" s="1"/>
      <c r="F22" s="52"/>
      <c r="G22" s="47"/>
      <c r="H22" s="47"/>
    </row>
    <row r="23" spans="1:8" x14ac:dyDescent="0.2">
      <c r="A23" s="46"/>
      <c r="B23" s="1"/>
      <c r="C23" s="1"/>
      <c r="D23" s="1"/>
      <c r="F23" s="53" t="s">
        <v>45</v>
      </c>
      <c r="G23" s="46"/>
      <c r="H23" s="46"/>
    </row>
    <row r="24" spans="1:8" x14ac:dyDescent="0.2">
      <c r="B24" s="1"/>
      <c r="C24" s="1"/>
      <c r="D24" s="1"/>
      <c r="F24" s="52"/>
      <c r="G24" s="47"/>
      <c r="H24" s="47"/>
    </row>
    <row r="25" spans="1:8" x14ac:dyDescent="0.2">
      <c r="A25" s="46"/>
      <c r="B25" s="1"/>
      <c r="C25" s="1"/>
      <c r="D25" s="1"/>
      <c r="F25" s="53" t="s">
        <v>44</v>
      </c>
      <c r="G25" s="46"/>
      <c r="H25" s="46"/>
    </row>
    <row r="26" spans="1:8" x14ac:dyDescent="0.2">
      <c r="A26" s="46"/>
      <c r="B26" s="1"/>
      <c r="C26" s="1"/>
      <c r="D26" s="1"/>
      <c r="F26" s="53"/>
      <c r="G26" s="101" t="s">
        <v>66</v>
      </c>
      <c r="H26" s="101"/>
    </row>
    <row r="27" spans="1:8" x14ac:dyDescent="0.2">
      <c r="A27" s="46"/>
      <c r="B27" s="1"/>
      <c r="C27" s="1"/>
      <c r="D27" s="1"/>
      <c r="F27" s="53"/>
      <c r="G27" s="101" t="s">
        <v>67</v>
      </c>
      <c r="H27" s="101"/>
    </row>
    <row r="28" spans="1:8" x14ac:dyDescent="0.2">
      <c r="A28" s="46"/>
      <c r="B28" s="1"/>
      <c r="C28" s="1"/>
      <c r="D28" s="1"/>
      <c r="F28" s="53"/>
      <c r="G28" s="101" t="s">
        <v>69</v>
      </c>
      <c r="H28" s="101"/>
    </row>
    <row r="29" spans="1:8" ht="20.25" customHeight="1" x14ac:dyDescent="0.2">
      <c r="A29" s="46"/>
      <c r="B29" s="1"/>
      <c r="C29" s="1"/>
      <c r="D29" s="1"/>
      <c r="F29" s="53"/>
      <c r="G29" s="150" t="s">
        <v>68</v>
      </c>
      <c r="H29" s="151"/>
    </row>
    <row r="31" spans="1:8" x14ac:dyDescent="0.2">
      <c r="B31" s="139"/>
      <c r="C31" s="139"/>
      <c r="D31" s="96"/>
      <c r="E31" s="45"/>
      <c r="F31" s="55"/>
      <c r="G31" s="140" t="s">
        <v>43</v>
      </c>
      <c r="H31" s="141"/>
    </row>
    <row r="32" spans="1:8" ht="31.5" customHeight="1" x14ac:dyDescent="0.2">
      <c r="A32" s="42" t="s">
        <v>42</v>
      </c>
      <c r="B32" s="125"/>
      <c r="C32" s="125"/>
      <c r="D32" s="93"/>
      <c r="E32" s="44" t="s">
        <v>41</v>
      </c>
      <c r="F32" s="56"/>
      <c r="G32" s="149"/>
      <c r="H32" s="149"/>
    </row>
    <row r="33" spans="1:8" ht="30" customHeight="1" x14ac:dyDescent="0.2">
      <c r="A33" s="42" t="s">
        <v>40</v>
      </c>
      <c r="B33" s="125"/>
      <c r="C33" s="125"/>
      <c r="D33" s="93"/>
      <c r="E33" s="44" t="s">
        <v>39</v>
      </c>
      <c r="F33" s="57"/>
      <c r="G33" s="134"/>
      <c r="H33" s="134"/>
    </row>
    <row r="34" spans="1:8" ht="18.75" customHeight="1" x14ac:dyDescent="0.2">
      <c r="A34" s="42" t="s">
        <v>38</v>
      </c>
      <c r="B34" s="125"/>
      <c r="C34" s="125"/>
      <c r="D34" s="93"/>
      <c r="E34" s="44" t="s">
        <v>37</v>
      </c>
      <c r="F34" s="57"/>
      <c r="G34" s="134"/>
      <c r="H34" s="134"/>
    </row>
    <row r="35" spans="1:8" x14ac:dyDescent="0.2">
      <c r="A35" s="42" t="s">
        <v>36</v>
      </c>
      <c r="B35" s="125"/>
      <c r="C35" s="125"/>
      <c r="D35" s="93"/>
      <c r="E35" s="44" t="s">
        <v>35</v>
      </c>
      <c r="F35" s="58"/>
      <c r="G35" s="134"/>
      <c r="H35" s="134"/>
    </row>
    <row r="36" spans="1:8" ht="18" customHeight="1" x14ac:dyDescent="0.2">
      <c r="A36" s="42" t="s">
        <v>34</v>
      </c>
      <c r="B36" s="125"/>
      <c r="C36" s="125"/>
      <c r="D36" s="93"/>
      <c r="E36" s="44" t="s">
        <v>33</v>
      </c>
      <c r="F36" s="58"/>
      <c r="G36" s="134"/>
      <c r="H36" s="134"/>
    </row>
    <row r="37" spans="1:8" ht="38.25" customHeight="1" x14ac:dyDescent="0.2">
      <c r="A37" s="42" t="s">
        <v>32</v>
      </c>
      <c r="B37" s="125"/>
      <c r="C37" s="125"/>
      <c r="D37" s="99"/>
      <c r="E37" s="43" t="s">
        <v>31</v>
      </c>
      <c r="F37" s="58"/>
      <c r="G37" s="134"/>
      <c r="H37" s="134"/>
    </row>
    <row r="38" spans="1:8" ht="18.75" customHeight="1" x14ac:dyDescent="0.2">
      <c r="A38" s="42" t="s">
        <v>30</v>
      </c>
      <c r="B38" s="142"/>
      <c r="C38" s="143"/>
      <c r="D38" s="91"/>
      <c r="E38" s="144" t="s">
        <v>29</v>
      </c>
      <c r="F38" s="144"/>
      <c r="G38" s="144"/>
      <c r="H38" s="28"/>
    </row>
    <row r="39" spans="1:8" ht="18.75" customHeight="1" x14ac:dyDescent="0.2">
      <c r="A39" s="42" t="s">
        <v>28</v>
      </c>
      <c r="B39" s="145"/>
      <c r="C39" s="146"/>
      <c r="D39" s="92"/>
      <c r="E39" s="144" t="s">
        <v>27</v>
      </c>
      <c r="F39" s="144"/>
      <c r="G39" s="144"/>
      <c r="H39" s="36"/>
    </row>
    <row r="40" spans="1:8" ht="18.75" customHeight="1" x14ac:dyDescent="0.2">
      <c r="A40" s="42" t="s">
        <v>26</v>
      </c>
      <c r="B40" s="125"/>
      <c r="C40" s="125"/>
      <c r="D40" s="125"/>
      <c r="E40" s="125"/>
      <c r="F40" s="125"/>
      <c r="G40" s="125"/>
      <c r="H40" s="126"/>
    </row>
    <row r="41" spans="1:8" ht="18.75" customHeight="1" x14ac:dyDescent="0.2">
      <c r="A41" s="42" t="s">
        <v>25</v>
      </c>
      <c r="B41" s="127"/>
      <c r="C41" s="127"/>
      <c r="D41" s="127"/>
      <c r="E41" s="127"/>
      <c r="F41" s="81"/>
      <c r="G41" s="82"/>
      <c r="H41" s="83"/>
    </row>
    <row r="42" spans="1:8" ht="18.75" customHeight="1" x14ac:dyDescent="0.2">
      <c r="A42" s="42" t="s">
        <v>24</v>
      </c>
      <c r="B42" s="125"/>
      <c r="C42" s="125"/>
      <c r="D42" s="125"/>
      <c r="E42" s="125"/>
      <c r="F42" s="125"/>
      <c r="G42" s="84"/>
      <c r="H42" s="85"/>
    </row>
    <row r="43" spans="1:8" x14ac:dyDescent="0.2">
      <c r="A43" s="132"/>
      <c r="B43" s="133"/>
      <c r="C43" s="133"/>
      <c r="D43" s="133"/>
      <c r="E43" s="133"/>
      <c r="F43" s="133"/>
      <c r="G43" s="133"/>
      <c r="H43" s="133"/>
    </row>
    <row r="44" spans="1:8" x14ac:dyDescent="0.2">
      <c r="A44" s="132" t="s">
        <v>57</v>
      </c>
      <c r="B44" s="132"/>
      <c r="C44" s="132"/>
      <c r="D44" s="132"/>
      <c r="E44" s="132"/>
      <c r="F44" s="132"/>
      <c r="G44" s="132"/>
      <c r="H44" s="132"/>
    </row>
    <row r="45" spans="1:8" x14ac:dyDescent="0.2">
      <c r="A45" s="136" t="s">
        <v>56</v>
      </c>
      <c r="B45" s="136"/>
      <c r="C45" s="136"/>
      <c r="D45" s="136"/>
      <c r="E45" s="136"/>
      <c r="F45" s="136"/>
      <c r="G45" s="136"/>
      <c r="H45" s="136"/>
    </row>
    <row r="46" spans="1:8" x14ac:dyDescent="0.2">
      <c r="A46" s="40"/>
      <c r="B46" s="41"/>
      <c r="C46" s="40"/>
      <c r="D46" s="95"/>
      <c r="E46" s="40"/>
      <c r="F46" s="59"/>
      <c r="G46" s="40"/>
      <c r="H46" s="40" t="s">
        <v>65</v>
      </c>
    </row>
    <row r="47" spans="1:8" s="38" customFormat="1" ht="18.75" customHeight="1" x14ac:dyDescent="0.2">
      <c r="A47" s="137" t="s">
        <v>23</v>
      </c>
      <c r="B47" s="135" t="s">
        <v>22</v>
      </c>
      <c r="C47" s="135" t="s">
        <v>58</v>
      </c>
      <c r="D47" s="128" t="s">
        <v>59</v>
      </c>
      <c r="E47" s="135" t="s">
        <v>60</v>
      </c>
      <c r="F47" s="135"/>
      <c r="G47" s="135"/>
      <c r="H47" s="135"/>
    </row>
    <row r="48" spans="1:8" s="38" customFormat="1" ht="63" customHeight="1" x14ac:dyDescent="0.2">
      <c r="A48" s="137"/>
      <c r="B48" s="135"/>
      <c r="C48" s="135"/>
      <c r="D48" s="129"/>
      <c r="E48" s="39" t="s">
        <v>61</v>
      </c>
      <c r="F48" s="60" t="s">
        <v>62</v>
      </c>
      <c r="G48" s="39" t="s">
        <v>63</v>
      </c>
      <c r="H48" s="39" t="s">
        <v>64</v>
      </c>
    </row>
    <row r="49" spans="1:15" x14ac:dyDescent="0.2">
      <c r="A49" s="30">
        <v>1</v>
      </c>
      <c r="B49" s="28">
        <v>2</v>
      </c>
      <c r="C49" s="28">
        <v>3</v>
      </c>
      <c r="D49" s="28">
        <v>4</v>
      </c>
      <c r="E49" s="28">
        <v>5</v>
      </c>
      <c r="F49" s="61">
        <v>6</v>
      </c>
      <c r="G49" s="28">
        <v>7</v>
      </c>
      <c r="H49" s="28">
        <v>8</v>
      </c>
    </row>
    <row r="50" spans="1:15" x14ac:dyDescent="0.2">
      <c r="A50" s="124" t="s">
        <v>21</v>
      </c>
      <c r="B50" s="124"/>
      <c r="C50" s="124"/>
      <c r="D50" s="124"/>
      <c r="E50" s="124"/>
      <c r="F50" s="124"/>
      <c r="G50" s="124"/>
      <c r="H50" s="124"/>
    </row>
    <row r="51" spans="1:15" s="35" customFormat="1" ht="18.75" customHeight="1" x14ac:dyDescent="0.2">
      <c r="A51" s="123" t="s">
        <v>20</v>
      </c>
      <c r="B51" s="123"/>
      <c r="C51" s="123"/>
      <c r="D51" s="123"/>
      <c r="E51" s="123"/>
      <c r="F51" s="123"/>
      <c r="G51" s="123"/>
      <c r="H51" s="123"/>
    </row>
    <row r="52" spans="1:15" s="35" customFormat="1" ht="27.75" customHeight="1" x14ac:dyDescent="0.2">
      <c r="A52" s="16" t="s">
        <v>80</v>
      </c>
      <c r="B52" s="24">
        <v>1000</v>
      </c>
      <c r="C52" s="64">
        <f>C53+C54</f>
        <v>0</v>
      </c>
      <c r="D52" s="64">
        <f>E52+F52+G52+H52</f>
        <v>0</v>
      </c>
      <c r="E52" s="75">
        <f>E53+E54</f>
        <v>0</v>
      </c>
      <c r="F52" s="65">
        <f>F53+F54</f>
        <v>0</v>
      </c>
      <c r="G52" s="65">
        <f t="shared" ref="G52:H52" si="0">G53+G54</f>
        <v>0</v>
      </c>
      <c r="H52" s="65">
        <f t="shared" si="0"/>
        <v>0</v>
      </c>
      <c r="O52" s="37"/>
    </row>
    <row r="53" spans="1:15" s="35" customFormat="1" ht="38.25" customHeight="1" x14ac:dyDescent="0.2">
      <c r="A53" s="107" t="s">
        <v>141</v>
      </c>
      <c r="B53" s="33">
        <v>1001</v>
      </c>
      <c r="C53" s="68"/>
      <c r="D53" s="68">
        <f t="shared" ref="D53:D54" si="1">E53+F53+G53+H53</f>
        <v>0</v>
      </c>
      <c r="E53" s="97"/>
      <c r="F53" s="79"/>
      <c r="G53" s="68"/>
      <c r="H53" s="80"/>
      <c r="O53" s="37"/>
    </row>
    <row r="54" spans="1:15" s="35" customFormat="1" ht="37.5" customHeight="1" x14ac:dyDescent="0.2">
      <c r="A54" s="32" t="s">
        <v>142</v>
      </c>
      <c r="B54" s="33">
        <v>1002</v>
      </c>
      <c r="C54" s="68"/>
      <c r="D54" s="68">
        <f t="shared" si="1"/>
        <v>0</v>
      </c>
      <c r="E54" s="97"/>
      <c r="F54" s="79"/>
      <c r="G54" s="68"/>
      <c r="H54" s="80"/>
      <c r="O54" s="37"/>
    </row>
    <row r="55" spans="1:15" s="35" customFormat="1" x14ac:dyDescent="0.2">
      <c r="A55" s="16" t="s">
        <v>81</v>
      </c>
      <c r="B55" s="24">
        <v>1010</v>
      </c>
      <c r="C55" s="64">
        <f>SUM(C56:C63)</f>
        <v>0</v>
      </c>
      <c r="D55" s="64">
        <f t="shared" ref="D55:H55" si="2">SUM(D56:D63)</f>
        <v>0</v>
      </c>
      <c r="E55" s="64">
        <f t="shared" si="2"/>
        <v>0</v>
      </c>
      <c r="F55" s="64">
        <f t="shared" si="2"/>
        <v>0</v>
      </c>
      <c r="G55" s="64">
        <f t="shared" si="2"/>
        <v>0</v>
      </c>
      <c r="H55" s="64">
        <f t="shared" si="2"/>
        <v>0</v>
      </c>
    </row>
    <row r="56" spans="1:15" s="35" customFormat="1" ht="37.5" x14ac:dyDescent="0.2">
      <c r="A56" s="18" t="s">
        <v>97</v>
      </c>
      <c r="B56" s="17">
        <v>1011</v>
      </c>
      <c r="C56" s="68"/>
      <c r="D56" s="68">
        <f t="shared" ref="D56:D60" si="3">E56+F56+G56+H56</f>
        <v>0</v>
      </c>
      <c r="E56" s="69"/>
      <c r="F56" s="70"/>
      <c r="G56" s="66"/>
      <c r="H56" s="80"/>
    </row>
    <row r="57" spans="1:15" s="35" customFormat="1" x14ac:dyDescent="0.2">
      <c r="A57" s="18" t="s">
        <v>98</v>
      </c>
      <c r="B57" s="17">
        <v>1012</v>
      </c>
      <c r="C57" s="68"/>
      <c r="D57" s="68">
        <f t="shared" si="3"/>
        <v>0</v>
      </c>
      <c r="E57" s="69"/>
      <c r="F57" s="70"/>
      <c r="G57" s="66"/>
      <c r="H57" s="80"/>
    </row>
    <row r="58" spans="1:15" s="35" customFormat="1" x14ac:dyDescent="0.2">
      <c r="A58" s="18" t="s">
        <v>99</v>
      </c>
      <c r="B58" s="17">
        <v>1013</v>
      </c>
      <c r="C58" s="68"/>
      <c r="D58" s="68">
        <f t="shared" si="3"/>
        <v>0</v>
      </c>
      <c r="E58" s="69"/>
      <c r="F58" s="70"/>
      <c r="G58" s="66"/>
      <c r="H58" s="80"/>
    </row>
    <row r="59" spans="1:15" s="35" customFormat="1" x14ac:dyDescent="0.2">
      <c r="A59" s="18" t="s">
        <v>100</v>
      </c>
      <c r="B59" s="17">
        <v>1014</v>
      </c>
      <c r="C59" s="68"/>
      <c r="D59" s="68">
        <f t="shared" si="3"/>
        <v>0</v>
      </c>
      <c r="E59" s="69"/>
      <c r="F59" s="70"/>
      <c r="G59" s="66"/>
      <c r="H59" s="80"/>
    </row>
    <row r="60" spans="1:15" s="35" customFormat="1" ht="37.5" x14ac:dyDescent="0.2">
      <c r="A60" s="32" t="s">
        <v>101</v>
      </c>
      <c r="B60" s="17">
        <v>1015</v>
      </c>
      <c r="C60" s="68"/>
      <c r="D60" s="68">
        <f t="shared" si="3"/>
        <v>0</v>
      </c>
      <c r="E60" s="69"/>
      <c r="F60" s="70"/>
      <c r="G60" s="66"/>
      <c r="H60" s="80"/>
    </row>
    <row r="61" spans="1:15" s="35" customFormat="1" ht="20.25" customHeight="1" x14ac:dyDescent="0.2">
      <c r="A61" s="108" t="s">
        <v>102</v>
      </c>
      <c r="B61" s="17">
        <v>1016</v>
      </c>
      <c r="C61" s="66"/>
      <c r="D61" s="66">
        <f t="shared" ref="D61:D105" si="4">E61+F61+G61+H61</f>
        <v>0</v>
      </c>
      <c r="E61" s="69"/>
      <c r="F61" s="70"/>
      <c r="G61" s="66"/>
      <c r="H61" s="80"/>
    </row>
    <row r="62" spans="1:15" s="35" customFormat="1" ht="37.5" x14ac:dyDescent="0.2">
      <c r="A62" s="18" t="s">
        <v>103</v>
      </c>
      <c r="B62" s="17">
        <v>1017</v>
      </c>
      <c r="C62" s="66"/>
      <c r="D62" s="66">
        <f t="shared" si="4"/>
        <v>0</v>
      </c>
      <c r="E62" s="69"/>
      <c r="F62" s="70"/>
      <c r="G62" s="66"/>
      <c r="H62" s="80"/>
    </row>
    <row r="63" spans="1:15" s="35" customFormat="1" ht="37.5" x14ac:dyDescent="0.2">
      <c r="A63" s="63" t="s">
        <v>104</v>
      </c>
      <c r="B63" s="17">
        <v>1018</v>
      </c>
      <c r="C63" s="66"/>
      <c r="D63" s="66">
        <f t="shared" si="4"/>
        <v>0</v>
      </c>
      <c r="E63" s="69"/>
      <c r="F63" s="70"/>
      <c r="G63" s="66"/>
      <c r="H63" s="80"/>
    </row>
    <row r="64" spans="1:15" s="35" customFormat="1" ht="23.25" customHeight="1" x14ac:dyDescent="0.2">
      <c r="A64" s="16" t="s">
        <v>78</v>
      </c>
      <c r="B64" s="24">
        <v>1020</v>
      </c>
      <c r="C64" s="64">
        <f>C65+C67</f>
        <v>0</v>
      </c>
      <c r="D64" s="64">
        <f t="shared" si="4"/>
        <v>0</v>
      </c>
      <c r="E64" s="64">
        <f t="shared" ref="E64:F64" si="5">E65+E67</f>
        <v>0</v>
      </c>
      <c r="F64" s="64">
        <f t="shared" si="5"/>
        <v>0</v>
      </c>
      <c r="G64" s="64">
        <f t="shared" ref="G64:H64" si="6">F64-E64</f>
        <v>0</v>
      </c>
      <c r="H64" s="64">
        <f t="shared" si="6"/>
        <v>0</v>
      </c>
    </row>
    <row r="65" spans="1:15" ht="41.25" customHeight="1" x14ac:dyDescent="0.3">
      <c r="A65" s="109" t="s">
        <v>123</v>
      </c>
      <c r="B65" s="33">
        <v>1021</v>
      </c>
      <c r="C65" s="68"/>
      <c r="D65" s="68">
        <f t="shared" si="4"/>
        <v>0</v>
      </c>
      <c r="E65" s="68"/>
      <c r="F65" s="70"/>
      <c r="G65" s="68"/>
      <c r="H65" s="80"/>
    </row>
    <row r="66" spans="1:15" ht="57.75" customHeight="1" x14ac:dyDescent="0.3">
      <c r="A66" s="109" t="s">
        <v>127</v>
      </c>
      <c r="B66" s="33" t="s">
        <v>128</v>
      </c>
      <c r="C66" s="68"/>
      <c r="D66" s="68">
        <f t="shared" si="4"/>
        <v>0</v>
      </c>
      <c r="E66" s="68"/>
      <c r="F66" s="70"/>
      <c r="G66" s="68"/>
      <c r="H66" s="80"/>
    </row>
    <row r="67" spans="1:15" ht="21" customHeight="1" x14ac:dyDescent="0.3">
      <c r="A67" s="78" t="s">
        <v>105</v>
      </c>
      <c r="B67" s="33">
        <v>1022</v>
      </c>
      <c r="C67" s="68"/>
      <c r="D67" s="68">
        <f t="shared" si="4"/>
        <v>0</v>
      </c>
      <c r="E67" s="68"/>
      <c r="F67" s="70"/>
      <c r="G67" s="68"/>
      <c r="H67" s="80"/>
    </row>
    <row r="68" spans="1:15" s="35" customFormat="1" ht="23.25" customHeight="1" x14ac:dyDescent="0.2">
      <c r="A68" s="16" t="s">
        <v>79</v>
      </c>
      <c r="B68" s="24">
        <v>1030</v>
      </c>
      <c r="C68" s="64">
        <f>C69</f>
        <v>0</v>
      </c>
      <c r="D68" s="64">
        <f t="shared" si="4"/>
        <v>0</v>
      </c>
      <c r="E68" s="64">
        <f>E69</f>
        <v>0</v>
      </c>
      <c r="F68" s="65">
        <f>F69</f>
        <v>0</v>
      </c>
      <c r="G68" s="65">
        <f t="shared" ref="G68:H68" si="7">G69</f>
        <v>0</v>
      </c>
      <c r="H68" s="65">
        <f t="shared" si="7"/>
        <v>0</v>
      </c>
      <c r="I68" s="64" t="e">
        <f t="shared" ref="I68:N68" si="8">G68*100/F68</f>
        <v>#DIV/0!</v>
      </c>
      <c r="J68" s="64" t="e">
        <f t="shared" si="8"/>
        <v>#DIV/0!</v>
      </c>
      <c r="K68" s="64" t="e">
        <f t="shared" si="8"/>
        <v>#DIV/0!</v>
      </c>
      <c r="L68" s="64" t="e">
        <f t="shared" si="8"/>
        <v>#DIV/0!</v>
      </c>
      <c r="M68" s="64" t="e">
        <f t="shared" si="8"/>
        <v>#DIV/0!</v>
      </c>
      <c r="N68" s="64" t="e">
        <f t="shared" si="8"/>
        <v>#DIV/0!</v>
      </c>
    </row>
    <row r="69" spans="1:15" s="35" customFormat="1" ht="19.5" customHeight="1" x14ac:dyDescent="0.2">
      <c r="A69" s="110" t="s">
        <v>106</v>
      </c>
      <c r="B69" s="33">
        <v>1031</v>
      </c>
      <c r="C69" s="66"/>
      <c r="D69" s="68"/>
      <c r="E69" s="66"/>
      <c r="F69" s="70"/>
      <c r="G69" s="68"/>
      <c r="H69" s="80"/>
    </row>
    <row r="70" spans="1:15" s="35" customFormat="1" ht="19.5" customHeight="1" x14ac:dyDescent="0.2">
      <c r="A70" s="16" t="s">
        <v>49</v>
      </c>
      <c r="B70" s="24">
        <v>1040</v>
      </c>
      <c r="C70" s="64">
        <f>C52+C55+C64+C68</f>
        <v>0</v>
      </c>
      <c r="D70" s="64">
        <f t="shared" ref="D70:H70" si="9">D52+D55+D64+D68</f>
        <v>0</v>
      </c>
      <c r="E70" s="64">
        <f t="shared" si="9"/>
        <v>0</v>
      </c>
      <c r="F70" s="64">
        <f t="shared" si="9"/>
        <v>0</v>
      </c>
      <c r="G70" s="64">
        <f t="shared" si="9"/>
        <v>0</v>
      </c>
      <c r="H70" s="64">
        <f t="shared" si="9"/>
        <v>0</v>
      </c>
    </row>
    <row r="71" spans="1:15" ht="23.25" customHeight="1" x14ac:dyDescent="0.2">
      <c r="A71" s="16" t="s">
        <v>77</v>
      </c>
      <c r="B71" s="24">
        <v>1050</v>
      </c>
      <c r="C71" s="64">
        <f>C72+C73+C74+C79+C80+C81+C82+C83</f>
        <v>0</v>
      </c>
      <c r="D71" s="64">
        <f>E71+F71+G71+H71</f>
        <v>0</v>
      </c>
      <c r="E71" s="64">
        <f>E72+E73+E74+E78+E79+E80+E81+E82+E83</f>
        <v>0</v>
      </c>
      <c r="F71" s="64">
        <f t="shared" ref="F71:H71" si="10">F72+F73+F74+F78+F79+F80+F81+F82+F83</f>
        <v>0</v>
      </c>
      <c r="G71" s="64">
        <f t="shared" si="10"/>
        <v>0</v>
      </c>
      <c r="H71" s="64">
        <f t="shared" si="10"/>
        <v>0</v>
      </c>
      <c r="I71" s="1">
        <v>24763</v>
      </c>
      <c r="J71" s="21">
        <f>I71-F71</f>
        <v>24763</v>
      </c>
    </row>
    <row r="72" spans="1:15" ht="21" customHeight="1" x14ac:dyDescent="0.2">
      <c r="A72" s="110" t="s">
        <v>108</v>
      </c>
      <c r="B72" s="112">
        <v>1051</v>
      </c>
      <c r="C72" s="111"/>
      <c r="D72" s="111">
        <f>E72+F72+G72+H72</f>
        <v>0</v>
      </c>
      <c r="E72" s="111"/>
      <c r="F72" s="111"/>
      <c r="G72" s="111"/>
      <c r="H72" s="111"/>
      <c r="J72" s="21"/>
    </row>
    <row r="73" spans="1:15" ht="21.75" customHeight="1" x14ac:dyDescent="0.2">
      <c r="A73" s="110" t="s">
        <v>109</v>
      </c>
      <c r="B73" s="112">
        <v>1052</v>
      </c>
      <c r="C73" s="111"/>
      <c r="D73" s="111">
        <f>E73+F73+G73+H73</f>
        <v>0</v>
      </c>
      <c r="E73" s="111"/>
      <c r="F73" s="111"/>
      <c r="G73" s="111"/>
      <c r="H73" s="111"/>
      <c r="J73" s="21"/>
    </row>
    <row r="74" spans="1:15" x14ac:dyDescent="0.2">
      <c r="A74" s="110" t="s">
        <v>124</v>
      </c>
      <c r="B74" s="28">
        <v>1053</v>
      </c>
      <c r="C74" s="66">
        <f>C75+C77</f>
        <v>0</v>
      </c>
      <c r="D74" s="66">
        <f>D75+D77</f>
        <v>0</v>
      </c>
      <c r="E74" s="69">
        <f>E75+E76+E77</f>
        <v>0</v>
      </c>
      <c r="F74" s="69">
        <f>F75+F76+F77</f>
        <v>0</v>
      </c>
      <c r="G74" s="69">
        <f>G75+G76+G77</f>
        <v>0</v>
      </c>
      <c r="H74" s="69">
        <f>H75+H76+H77</f>
        <v>0</v>
      </c>
    </row>
    <row r="75" spans="1:15" ht="56.25" x14ac:dyDescent="0.2">
      <c r="A75" s="110" t="s">
        <v>96</v>
      </c>
      <c r="B75" s="28" t="s">
        <v>129</v>
      </c>
      <c r="C75" s="66"/>
      <c r="D75" s="68">
        <f>E75+F75+G75+H75</f>
        <v>0</v>
      </c>
      <c r="E75" s="117"/>
      <c r="F75" s="72"/>
      <c r="G75" s="66"/>
      <c r="H75" s="80"/>
    </row>
    <row r="76" spans="1:15" x14ac:dyDescent="0.2">
      <c r="A76" s="102" t="s">
        <v>75</v>
      </c>
      <c r="B76" s="28" t="s">
        <v>130</v>
      </c>
      <c r="C76" s="66"/>
      <c r="D76" s="68">
        <f t="shared" ref="D76:D77" si="11">E76+F76+G76+H76</f>
        <v>0</v>
      </c>
      <c r="E76" s="69"/>
      <c r="F76" s="118"/>
      <c r="G76" s="66"/>
      <c r="H76" s="80"/>
    </row>
    <row r="77" spans="1:15" x14ac:dyDescent="0.2">
      <c r="A77" s="102" t="s">
        <v>76</v>
      </c>
      <c r="B77" s="28" t="s">
        <v>131</v>
      </c>
      <c r="C77" s="66"/>
      <c r="D77" s="68">
        <f t="shared" si="11"/>
        <v>0</v>
      </c>
      <c r="E77" s="69"/>
      <c r="F77" s="118"/>
      <c r="G77" s="66"/>
      <c r="H77" s="80"/>
    </row>
    <row r="78" spans="1:15" ht="19.5" customHeight="1" x14ac:dyDescent="0.2">
      <c r="A78" s="18" t="s">
        <v>107</v>
      </c>
      <c r="B78" s="17">
        <v>1054</v>
      </c>
      <c r="C78" s="66"/>
      <c r="D78" s="68">
        <f t="shared" ref="D78:D80" si="12">E78+F78+G78+H78</f>
        <v>0</v>
      </c>
      <c r="E78" s="69"/>
      <c r="F78" s="73"/>
      <c r="G78" s="66"/>
      <c r="H78" s="80"/>
      <c r="O78" s="21"/>
    </row>
    <row r="79" spans="1:15" ht="131.25" x14ac:dyDescent="0.2">
      <c r="A79" s="110" t="s">
        <v>110</v>
      </c>
      <c r="B79" s="28">
        <v>1055</v>
      </c>
      <c r="C79" s="66"/>
      <c r="D79" s="68">
        <f t="shared" si="12"/>
        <v>0</v>
      </c>
      <c r="E79" s="69"/>
      <c r="F79" s="74"/>
      <c r="G79" s="66"/>
      <c r="H79" s="80"/>
    </row>
    <row r="80" spans="1:15" ht="37.5" x14ac:dyDescent="0.2">
      <c r="A80" s="18" t="s">
        <v>111</v>
      </c>
      <c r="B80" s="28">
        <v>1056</v>
      </c>
      <c r="C80" s="66"/>
      <c r="D80" s="68">
        <f t="shared" si="12"/>
        <v>0</v>
      </c>
      <c r="E80" s="69"/>
      <c r="F80" s="73"/>
      <c r="G80" s="66"/>
      <c r="H80" s="80"/>
    </row>
    <row r="81" spans="1:15" x14ac:dyDescent="0.2">
      <c r="A81" s="18" t="s">
        <v>112</v>
      </c>
      <c r="B81" s="28">
        <v>1057</v>
      </c>
      <c r="C81" s="66"/>
      <c r="D81" s="68">
        <f t="shared" si="4"/>
        <v>0</v>
      </c>
      <c r="E81" s="69"/>
      <c r="F81" s="73"/>
      <c r="G81" s="66"/>
      <c r="H81" s="80"/>
    </row>
    <row r="82" spans="1:15" ht="36" customHeight="1" x14ac:dyDescent="0.2">
      <c r="A82" s="18" t="s">
        <v>113</v>
      </c>
      <c r="B82" s="28">
        <v>1058</v>
      </c>
      <c r="C82" s="66"/>
      <c r="D82" s="68">
        <f t="shared" si="4"/>
        <v>0</v>
      </c>
      <c r="E82" s="69"/>
      <c r="F82" s="73"/>
      <c r="G82" s="66"/>
      <c r="H82" s="80"/>
    </row>
    <row r="83" spans="1:15" ht="23.25" customHeight="1" x14ac:dyDescent="0.2">
      <c r="A83" s="86" t="s">
        <v>114</v>
      </c>
      <c r="B83" s="28">
        <v>1059</v>
      </c>
      <c r="C83" s="66"/>
      <c r="D83" s="68">
        <f t="shared" si="4"/>
        <v>0</v>
      </c>
      <c r="E83" s="69"/>
      <c r="F83" s="73"/>
      <c r="G83" s="66"/>
      <c r="H83" s="80"/>
    </row>
    <row r="84" spans="1:15" ht="24.75" customHeight="1" x14ac:dyDescent="0.2">
      <c r="A84" s="16" t="s">
        <v>82</v>
      </c>
      <c r="B84" s="24">
        <v>1060</v>
      </c>
      <c r="C84" s="64">
        <f>C85+C86+C87+C88+C89+C90+C91+C92+C93</f>
        <v>0</v>
      </c>
      <c r="D84" s="64">
        <f>E84+F84+G84+H84</f>
        <v>0</v>
      </c>
      <c r="E84" s="64">
        <f>E85+E86+E87+E88+E89+E90+E91+E92+E93</f>
        <v>0</v>
      </c>
      <c r="F84" s="64">
        <f t="shared" ref="F84:H84" si="13">F85+F86+F87+F88+F89+F90+F91+F92+F93</f>
        <v>0</v>
      </c>
      <c r="G84" s="64">
        <f t="shared" si="13"/>
        <v>0</v>
      </c>
      <c r="H84" s="64">
        <f t="shared" si="13"/>
        <v>0</v>
      </c>
    </row>
    <row r="85" spans="1:15" ht="24.75" customHeight="1" x14ac:dyDescent="0.2">
      <c r="A85" s="110" t="s">
        <v>108</v>
      </c>
      <c r="B85" s="115">
        <v>1061</v>
      </c>
      <c r="C85" s="111"/>
      <c r="D85" s="111">
        <f>E85+F85+G85+H85</f>
        <v>0</v>
      </c>
      <c r="E85" s="111"/>
      <c r="F85" s="113"/>
      <c r="G85" s="113"/>
      <c r="H85" s="113"/>
    </row>
    <row r="86" spans="1:15" ht="24.75" customHeight="1" x14ac:dyDescent="0.2">
      <c r="A86" s="110" t="s">
        <v>109</v>
      </c>
      <c r="B86" s="115">
        <v>1062</v>
      </c>
      <c r="C86" s="111"/>
      <c r="D86" s="111">
        <f>E86+F86+G86+H86</f>
        <v>0</v>
      </c>
      <c r="E86" s="111"/>
      <c r="F86" s="113"/>
      <c r="G86" s="113"/>
      <c r="H86" s="113"/>
    </row>
    <row r="87" spans="1:15" ht="101.25" customHeight="1" x14ac:dyDescent="0.2">
      <c r="A87" s="18" t="s">
        <v>115</v>
      </c>
      <c r="B87" s="114">
        <v>1063</v>
      </c>
      <c r="C87" s="66"/>
      <c r="D87" s="68">
        <f t="shared" si="4"/>
        <v>0</v>
      </c>
      <c r="E87" s="66"/>
      <c r="F87" s="79"/>
      <c r="G87" s="66"/>
      <c r="H87" s="80"/>
    </row>
    <row r="88" spans="1:15" x14ac:dyDescent="0.2">
      <c r="A88" s="56" t="s">
        <v>107</v>
      </c>
      <c r="B88" s="114">
        <v>1064</v>
      </c>
      <c r="C88" s="66"/>
      <c r="D88" s="68">
        <f t="shared" si="4"/>
        <v>0</v>
      </c>
      <c r="E88" s="66"/>
      <c r="F88" s="79"/>
      <c r="G88" s="66"/>
      <c r="H88" s="80"/>
    </row>
    <row r="89" spans="1:15" ht="101.25" customHeight="1" x14ac:dyDescent="0.2">
      <c r="A89" s="34" t="s">
        <v>132</v>
      </c>
      <c r="B89" s="114">
        <v>1065</v>
      </c>
      <c r="C89" s="66"/>
      <c r="D89" s="68">
        <f t="shared" si="4"/>
        <v>0</v>
      </c>
      <c r="E89" s="66"/>
      <c r="F89" s="79"/>
      <c r="G89" s="66"/>
      <c r="H89" s="80"/>
      <c r="O89" s="21"/>
    </row>
    <row r="90" spans="1:15" ht="37.5" x14ac:dyDescent="0.2">
      <c r="A90" s="18" t="s">
        <v>116</v>
      </c>
      <c r="B90" s="114">
        <v>1066</v>
      </c>
      <c r="C90" s="66"/>
      <c r="D90" s="68">
        <f t="shared" si="4"/>
        <v>0</v>
      </c>
      <c r="E90" s="66"/>
      <c r="F90" s="79"/>
      <c r="G90" s="66"/>
      <c r="H90" s="80"/>
    </row>
    <row r="91" spans="1:15" ht="23.25" customHeight="1" x14ac:dyDescent="0.2">
      <c r="A91" s="32" t="s">
        <v>112</v>
      </c>
      <c r="B91" s="114">
        <v>1067</v>
      </c>
      <c r="C91" s="66"/>
      <c r="D91" s="68">
        <f t="shared" si="4"/>
        <v>0</v>
      </c>
      <c r="E91" s="66"/>
      <c r="F91" s="70"/>
      <c r="G91" s="66"/>
      <c r="H91" s="80"/>
    </row>
    <row r="92" spans="1:15" ht="36.75" customHeight="1" x14ac:dyDescent="0.2">
      <c r="A92" s="32" t="s">
        <v>113</v>
      </c>
      <c r="B92" s="114">
        <v>1068</v>
      </c>
      <c r="C92" s="66"/>
      <c r="D92" s="68">
        <f t="shared" si="4"/>
        <v>0</v>
      </c>
      <c r="E92" s="66"/>
      <c r="F92" s="70"/>
      <c r="G92" s="66"/>
      <c r="H92" s="80"/>
    </row>
    <row r="93" spans="1:15" ht="21" customHeight="1" x14ac:dyDescent="0.2">
      <c r="A93" s="32" t="s">
        <v>114</v>
      </c>
      <c r="B93" s="114">
        <v>1069</v>
      </c>
      <c r="C93" s="66"/>
      <c r="D93" s="68">
        <f t="shared" si="4"/>
        <v>0</v>
      </c>
      <c r="E93" s="66"/>
      <c r="F93" s="70"/>
      <c r="G93" s="66"/>
      <c r="H93" s="80"/>
    </row>
    <row r="94" spans="1:15" ht="26.25" customHeight="1" x14ac:dyDescent="0.2">
      <c r="A94" s="31" t="s">
        <v>83</v>
      </c>
      <c r="B94" s="24">
        <v>1070</v>
      </c>
      <c r="C94" s="64">
        <f>C95+C96+C97+C98+C99+C100+C101+C102</f>
        <v>0</v>
      </c>
      <c r="D94" s="64">
        <f>E94+F94+G94+H94</f>
        <v>0</v>
      </c>
      <c r="E94" s="64">
        <f t="shared" ref="E94:H94" si="14">E95+E96+E97+E98+E99+E100+E101+E102</f>
        <v>0</v>
      </c>
      <c r="F94" s="64">
        <f t="shared" si="14"/>
        <v>0</v>
      </c>
      <c r="G94" s="64">
        <f t="shared" si="14"/>
        <v>0</v>
      </c>
      <c r="H94" s="64">
        <f t="shared" si="14"/>
        <v>0</v>
      </c>
    </row>
    <row r="95" spans="1:15" x14ac:dyDescent="0.2">
      <c r="A95" s="18" t="s">
        <v>117</v>
      </c>
      <c r="B95" s="17">
        <v>1071</v>
      </c>
      <c r="C95" s="66"/>
      <c r="D95" s="68">
        <f t="shared" si="4"/>
        <v>0</v>
      </c>
      <c r="E95" s="66"/>
      <c r="F95" s="70"/>
      <c r="G95" s="66"/>
      <c r="H95" s="80"/>
    </row>
    <row r="96" spans="1:15" ht="33.75" customHeight="1" x14ac:dyDescent="0.2">
      <c r="A96" s="18" t="s">
        <v>118</v>
      </c>
      <c r="B96" s="17">
        <v>1072</v>
      </c>
      <c r="C96" s="66"/>
      <c r="D96" s="68">
        <f t="shared" si="4"/>
        <v>0</v>
      </c>
      <c r="E96" s="66"/>
      <c r="F96" s="67"/>
      <c r="G96" s="66"/>
      <c r="H96" s="80"/>
    </row>
    <row r="97" spans="1:8" ht="33.75" customHeight="1" x14ac:dyDescent="0.2">
      <c r="A97" s="63" t="s">
        <v>133</v>
      </c>
      <c r="B97" s="17">
        <v>1073</v>
      </c>
      <c r="C97" s="66"/>
      <c r="D97" s="68">
        <f t="shared" si="4"/>
        <v>0</v>
      </c>
      <c r="E97" s="66"/>
      <c r="F97" s="67"/>
      <c r="G97" s="66"/>
      <c r="H97" s="80"/>
    </row>
    <row r="98" spans="1:8" ht="18" customHeight="1" x14ac:dyDescent="0.2">
      <c r="A98" s="18" t="s">
        <v>119</v>
      </c>
      <c r="B98" s="17">
        <v>1074</v>
      </c>
      <c r="C98" s="66"/>
      <c r="D98" s="68">
        <f t="shared" si="4"/>
        <v>0</v>
      </c>
      <c r="E98" s="66"/>
      <c r="F98" s="67"/>
      <c r="G98" s="66"/>
      <c r="H98" s="80"/>
    </row>
    <row r="99" spans="1:8" ht="18.75" customHeight="1" x14ac:dyDescent="0.2">
      <c r="A99" s="18" t="s">
        <v>134</v>
      </c>
      <c r="B99" s="17">
        <v>1075</v>
      </c>
      <c r="C99" s="66"/>
      <c r="D99" s="68">
        <f t="shared" si="4"/>
        <v>0</v>
      </c>
      <c r="E99" s="66"/>
      <c r="F99" s="67"/>
      <c r="G99" s="66"/>
      <c r="H99" s="80"/>
    </row>
    <row r="100" spans="1:8" ht="16.5" customHeight="1" x14ac:dyDescent="0.2">
      <c r="A100" s="18" t="s">
        <v>120</v>
      </c>
      <c r="B100" s="17">
        <v>1076</v>
      </c>
      <c r="C100" s="66"/>
      <c r="D100" s="68">
        <f t="shared" si="4"/>
        <v>0</v>
      </c>
      <c r="E100" s="66"/>
      <c r="F100" s="70"/>
      <c r="G100" s="66"/>
      <c r="H100" s="80"/>
    </row>
    <row r="101" spans="1:8" x14ac:dyDescent="0.2">
      <c r="A101" s="18" t="s">
        <v>135</v>
      </c>
      <c r="B101" s="17">
        <v>1077</v>
      </c>
      <c r="C101" s="66"/>
      <c r="D101" s="68">
        <f t="shared" si="4"/>
        <v>0</v>
      </c>
      <c r="E101" s="66"/>
      <c r="F101" s="70"/>
      <c r="G101" s="66"/>
      <c r="H101" s="80"/>
    </row>
    <row r="102" spans="1:8" x14ac:dyDescent="0.2">
      <c r="A102" s="63" t="s">
        <v>121</v>
      </c>
      <c r="B102" s="17">
        <v>1078</v>
      </c>
      <c r="C102" s="66"/>
      <c r="D102" s="68">
        <f t="shared" si="4"/>
        <v>0</v>
      </c>
      <c r="E102" s="66"/>
      <c r="F102" s="70"/>
      <c r="G102" s="66"/>
      <c r="H102" s="80"/>
    </row>
    <row r="103" spans="1:8" ht="23.25" customHeight="1" x14ac:dyDescent="0.2">
      <c r="A103" s="16" t="s">
        <v>84</v>
      </c>
      <c r="B103" s="24">
        <v>1080</v>
      </c>
      <c r="C103" s="64">
        <f>C104</f>
        <v>0</v>
      </c>
      <c r="D103" s="64">
        <f t="shared" si="4"/>
        <v>0</v>
      </c>
      <c r="E103" s="64">
        <f>E104</f>
        <v>0</v>
      </c>
      <c r="F103" s="65">
        <f>F104</f>
        <v>0</v>
      </c>
      <c r="G103" s="65">
        <f t="shared" ref="G103:H103" si="15">G104</f>
        <v>0</v>
      </c>
      <c r="H103" s="65">
        <f t="shared" si="15"/>
        <v>0</v>
      </c>
    </row>
    <row r="104" spans="1:8" ht="19.5" customHeight="1" x14ac:dyDescent="0.2">
      <c r="A104" s="18" t="s">
        <v>122</v>
      </c>
      <c r="B104" s="17" t="s">
        <v>19</v>
      </c>
      <c r="C104" s="66"/>
      <c r="D104" s="68">
        <f t="shared" si="4"/>
        <v>0</v>
      </c>
      <c r="E104" s="66"/>
      <c r="F104" s="67"/>
      <c r="G104" s="68"/>
      <c r="H104" s="80"/>
    </row>
    <row r="105" spans="1:8" ht="19.5" customHeight="1" x14ac:dyDescent="0.2">
      <c r="A105" s="16" t="s">
        <v>50</v>
      </c>
      <c r="B105" s="24">
        <v>1090</v>
      </c>
      <c r="C105" s="64">
        <f>C71+C84+C94+C103</f>
        <v>0</v>
      </c>
      <c r="D105" s="64">
        <f t="shared" si="4"/>
        <v>0</v>
      </c>
      <c r="E105" s="64">
        <f>E71+E84+E94+E103</f>
        <v>0</v>
      </c>
      <c r="F105" s="64">
        <f>F71+F84+F94+F103</f>
        <v>0</v>
      </c>
      <c r="G105" s="64">
        <f>G71+G84+G94+G103</f>
        <v>0</v>
      </c>
      <c r="H105" s="64">
        <f>H71+H84+H94+H103</f>
        <v>0</v>
      </c>
    </row>
    <row r="106" spans="1:8" ht="19.5" customHeight="1" x14ac:dyDescent="0.2">
      <c r="A106" s="16" t="s">
        <v>136</v>
      </c>
      <c r="B106" s="24">
        <v>1100</v>
      </c>
      <c r="C106" s="64">
        <f>C70-C105</f>
        <v>0</v>
      </c>
      <c r="D106" s="64">
        <f t="shared" ref="D106:H106" si="16">D70-D105</f>
        <v>0</v>
      </c>
      <c r="E106" s="64">
        <f t="shared" si="16"/>
        <v>0</v>
      </c>
      <c r="F106" s="64">
        <f t="shared" si="16"/>
        <v>0</v>
      </c>
      <c r="G106" s="64">
        <f t="shared" si="16"/>
        <v>0</v>
      </c>
      <c r="H106" s="64">
        <f t="shared" si="16"/>
        <v>0</v>
      </c>
    </row>
    <row r="107" spans="1:8" ht="32.25" customHeight="1" x14ac:dyDescent="0.2">
      <c r="A107" s="124" t="s">
        <v>51</v>
      </c>
      <c r="B107" s="124"/>
      <c r="C107" s="124"/>
      <c r="D107" s="124"/>
      <c r="E107" s="124"/>
      <c r="F107" s="124"/>
      <c r="G107" s="124"/>
      <c r="H107" s="124"/>
    </row>
    <row r="108" spans="1:8" ht="27" customHeight="1" x14ac:dyDescent="0.2">
      <c r="A108" s="16" t="s">
        <v>85</v>
      </c>
      <c r="B108" s="26">
        <v>2000</v>
      </c>
      <c r="C108" s="64">
        <f>SUM(C109:C114)</f>
        <v>0</v>
      </c>
      <c r="D108" s="64">
        <f>E108+F108+G108+H108</f>
        <v>0</v>
      </c>
      <c r="E108" s="64">
        <f>SUM(E109:E114)</f>
        <v>0</v>
      </c>
      <c r="F108" s="64">
        <f t="shared" ref="F108:H108" si="17">SUM(F109:F114)</f>
        <v>0</v>
      </c>
      <c r="G108" s="64">
        <f t="shared" si="17"/>
        <v>0</v>
      </c>
      <c r="H108" s="64">
        <f t="shared" si="17"/>
        <v>0</v>
      </c>
    </row>
    <row r="109" spans="1:8" x14ac:dyDescent="0.2">
      <c r="A109" s="18" t="s">
        <v>87</v>
      </c>
      <c r="B109" s="28">
        <v>2010</v>
      </c>
      <c r="C109" s="66"/>
      <c r="D109" s="68">
        <f t="shared" ref="D109:D116" si="18">E109+F109+G109+H109</f>
        <v>0</v>
      </c>
      <c r="E109" s="66"/>
      <c r="F109" s="67"/>
      <c r="G109" s="66"/>
      <c r="H109" s="100"/>
    </row>
    <row r="110" spans="1:8" x14ac:dyDescent="0.2">
      <c r="A110" s="18" t="s">
        <v>88</v>
      </c>
      <c r="B110" s="28">
        <v>2020</v>
      </c>
      <c r="C110" s="76"/>
      <c r="D110" s="68">
        <f t="shared" si="18"/>
        <v>0</v>
      </c>
      <c r="E110" s="66"/>
      <c r="F110" s="67"/>
      <c r="G110" s="66"/>
      <c r="H110" s="87"/>
    </row>
    <row r="111" spans="1:8" ht="37.5" x14ac:dyDescent="0.2">
      <c r="A111" s="18" t="s">
        <v>89</v>
      </c>
      <c r="B111" s="28">
        <v>2030</v>
      </c>
      <c r="C111" s="66"/>
      <c r="D111" s="68">
        <f t="shared" si="18"/>
        <v>0</v>
      </c>
      <c r="E111" s="66"/>
      <c r="F111" s="67"/>
      <c r="G111" s="66"/>
      <c r="H111" s="87"/>
    </row>
    <row r="112" spans="1:8" x14ac:dyDescent="0.2">
      <c r="A112" s="18" t="s">
        <v>90</v>
      </c>
      <c r="B112" s="28">
        <v>2040</v>
      </c>
      <c r="C112" s="76"/>
      <c r="D112" s="68">
        <f t="shared" si="18"/>
        <v>0</v>
      </c>
      <c r="E112" s="66"/>
      <c r="F112" s="67"/>
      <c r="G112" s="66"/>
      <c r="H112" s="87"/>
    </row>
    <row r="113" spans="1:14" ht="39" customHeight="1" x14ac:dyDescent="0.2">
      <c r="A113" s="18" t="s">
        <v>91</v>
      </c>
      <c r="B113" s="28">
        <v>2050</v>
      </c>
      <c r="C113" s="66"/>
      <c r="D113" s="68">
        <f t="shared" si="18"/>
        <v>0</v>
      </c>
      <c r="E113" s="66"/>
      <c r="F113" s="67"/>
      <c r="G113" s="66"/>
      <c r="H113" s="87"/>
    </row>
    <row r="114" spans="1:14" x14ac:dyDescent="0.2">
      <c r="A114" s="18" t="s">
        <v>92</v>
      </c>
      <c r="B114" s="28">
        <v>2060</v>
      </c>
      <c r="C114" s="66"/>
      <c r="D114" s="68">
        <f t="shared" si="18"/>
        <v>0</v>
      </c>
      <c r="E114" s="66"/>
      <c r="F114" s="67"/>
      <c r="G114" s="66"/>
      <c r="H114" s="87"/>
    </row>
    <row r="115" spans="1:14" x14ac:dyDescent="0.2">
      <c r="A115" s="18" t="s">
        <v>18</v>
      </c>
      <c r="B115" s="28">
        <v>2100</v>
      </c>
      <c r="C115" s="66"/>
      <c r="D115" s="68">
        <f t="shared" si="18"/>
        <v>0</v>
      </c>
      <c r="E115" s="66"/>
      <c r="F115" s="70"/>
      <c r="G115" s="66"/>
      <c r="H115" s="87"/>
    </row>
    <row r="116" spans="1:14" x14ac:dyDescent="0.2">
      <c r="A116" s="18" t="s">
        <v>17</v>
      </c>
      <c r="B116" s="28">
        <v>2200</v>
      </c>
      <c r="C116" s="66"/>
      <c r="D116" s="68">
        <f t="shared" si="18"/>
        <v>0</v>
      </c>
      <c r="E116" s="66"/>
      <c r="F116" s="70"/>
      <c r="G116" s="66"/>
      <c r="H116" s="87"/>
    </row>
    <row r="117" spans="1:14" ht="25.5" customHeight="1" x14ac:dyDescent="0.2">
      <c r="A117" s="124" t="s">
        <v>52</v>
      </c>
      <c r="B117" s="124"/>
      <c r="C117" s="124"/>
      <c r="D117" s="124"/>
      <c r="E117" s="124"/>
      <c r="F117" s="124"/>
      <c r="G117" s="124"/>
      <c r="H117" s="124"/>
    </row>
    <row r="118" spans="1:14" ht="46.5" customHeight="1" x14ac:dyDescent="0.2">
      <c r="A118" s="29" t="s">
        <v>86</v>
      </c>
      <c r="B118" s="28">
        <v>3010</v>
      </c>
      <c r="C118" s="88" t="e">
        <f t="shared" ref="C118:H118" si="19">(C59/C70)*100</f>
        <v>#DIV/0!</v>
      </c>
      <c r="D118" s="88" t="e">
        <f t="shared" si="19"/>
        <v>#DIV/0!</v>
      </c>
      <c r="E118" s="88" t="e">
        <f t="shared" si="19"/>
        <v>#DIV/0!</v>
      </c>
      <c r="F118" s="88" t="e">
        <f t="shared" si="19"/>
        <v>#DIV/0!</v>
      </c>
      <c r="G118" s="88" t="e">
        <f t="shared" si="19"/>
        <v>#DIV/0!</v>
      </c>
      <c r="H118" s="88" t="e">
        <f t="shared" si="19"/>
        <v>#DIV/0!</v>
      </c>
    </row>
    <row r="119" spans="1:14" ht="37.5" x14ac:dyDescent="0.2">
      <c r="A119" s="18" t="s">
        <v>16</v>
      </c>
      <c r="B119" s="28">
        <v>3020</v>
      </c>
      <c r="C119" s="88" t="e">
        <f>((C78+#REF!)/C105)*100</f>
        <v>#REF!</v>
      </c>
      <c r="D119" s="88" t="e">
        <f>((D78+#REF!)/D105)*100</f>
        <v>#REF!</v>
      </c>
      <c r="E119" s="88" t="e">
        <f>((E78+#REF!)/E105)*100</f>
        <v>#REF!</v>
      </c>
      <c r="F119" s="88" t="e">
        <f>((F78+#REF!)/F105)*100</f>
        <v>#REF!</v>
      </c>
      <c r="G119" s="88" t="e">
        <f>((G78+#REF!)/G105)*100</f>
        <v>#REF!</v>
      </c>
      <c r="H119" s="88" t="e">
        <f>((H78+#REF!)/H105)*100</f>
        <v>#REF!</v>
      </c>
    </row>
    <row r="120" spans="1:14" ht="37.5" x14ac:dyDescent="0.2">
      <c r="A120" s="18" t="s">
        <v>55</v>
      </c>
      <c r="B120" s="28">
        <v>3030</v>
      </c>
      <c r="C120" s="88" t="e">
        <f t="shared" ref="C120:H120" si="20">(C108/C105)*100</f>
        <v>#DIV/0!</v>
      </c>
      <c r="D120" s="88" t="e">
        <f t="shared" si="20"/>
        <v>#DIV/0!</v>
      </c>
      <c r="E120" s="88" t="e">
        <f t="shared" si="20"/>
        <v>#DIV/0!</v>
      </c>
      <c r="F120" s="88" t="e">
        <f t="shared" si="20"/>
        <v>#DIV/0!</v>
      </c>
      <c r="G120" s="88" t="e">
        <f t="shared" si="20"/>
        <v>#DIV/0!</v>
      </c>
      <c r="H120" s="88" t="e">
        <f t="shared" si="20"/>
        <v>#DIV/0!</v>
      </c>
    </row>
    <row r="121" spans="1:14" ht="37.5" x14ac:dyDescent="0.2">
      <c r="A121" s="18" t="s">
        <v>15</v>
      </c>
      <c r="B121" s="28">
        <v>3040</v>
      </c>
      <c r="C121" s="88" t="e">
        <f t="shared" ref="C121:H121" si="21">(C143/C105)*100</f>
        <v>#DIV/0!</v>
      </c>
      <c r="D121" s="88" t="e">
        <f t="shared" si="21"/>
        <v>#DIV/0!</v>
      </c>
      <c r="E121" s="88" t="e">
        <f t="shared" si="21"/>
        <v>#DIV/0!</v>
      </c>
      <c r="F121" s="88" t="e">
        <f t="shared" si="21"/>
        <v>#DIV/0!</v>
      </c>
      <c r="G121" s="88" t="e">
        <f t="shared" si="21"/>
        <v>#DIV/0!</v>
      </c>
      <c r="H121" s="88" t="e">
        <f t="shared" si="21"/>
        <v>#DIV/0!</v>
      </c>
    </row>
    <row r="122" spans="1:14" ht="27.75" customHeight="1" x14ac:dyDescent="0.2">
      <c r="A122" s="29" t="s">
        <v>14</v>
      </c>
      <c r="B122" s="28">
        <v>3050</v>
      </c>
      <c r="C122" s="89" t="e">
        <f>C116/C115</f>
        <v>#DIV/0!</v>
      </c>
      <c r="D122" s="89" t="e">
        <f t="shared" ref="D122:H122" si="22">D116/D115</f>
        <v>#DIV/0!</v>
      </c>
      <c r="E122" s="89" t="e">
        <f t="shared" si="22"/>
        <v>#DIV/0!</v>
      </c>
      <c r="F122" s="89" t="e">
        <f t="shared" si="22"/>
        <v>#DIV/0!</v>
      </c>
      <c r="G122" s="89" t="e">
        <f t="shared" si="22"/>
        <v>#DIV/0!</v>
      </c>
      <c r="H122" s="89" t="e">
        <f t="shared" si="22"/>
        <v>#DIV/0!</v>
      </c>
    </row>
    <row r="123" spans="1:14" ht="37.5" x14ac:dyDescent="0.2">
      <c r="A123" s="29" t="s">
        <v>13</v>
      </c>
      <c r="B123" s="28">
        <v>3060</v>
      </c>
      <c r="C123" s="89" t="e">
        <f>(C110+C111)/C108</f>
        <v>#DIV/0!</v>
      </c>
      <c r="D123" s="89" t="e">
        <f t="shared" ref="D123:H123" si="23">(D110+D111)/D108</f>
        <v>#DIV/0!</v>
      </c>
      <c r="E123" s="89" t="e">
        <f t="shared" si="23"/>
        <v>#DIV/0!</v>
      </c>
      <c r="F123" s="89" t="e">
        <f t="shared" si="23"/>
        <v>#DIV/0!</v>
      </c>
      <c r="G123" s="89" t="e">
        <f t="shared" si="23"/>
        <v>#DIV/0!</v>
      </c>
      <c r="H123" s="89" t="e">
        <f t="shared" si="23"/>
        <v>#DIV/0!</v>
      </c>
    </row>
    <row r="124" spans="1:14" ht="22.5" customHeight="1" x14ac:dyDescent="0.2">
      <c r="A124" s="138" t="s">
        <v>53</v>
      </c>
      <c r="B124" s="138"/>
      <c r="C124" s="138"/>
      <c r="D124" s="138"/>
      <c r="E124" s="138"/>
      <c r="F124" s="138"/>
      <c r="G124" s="138"/>
      <c r="H124" s="138"/>
    </row>
    <row r="125" spans="1:14" x14ac:dyDescent="0.2">
      <c r="A125" s="29" t="s">
        <v>12</v>
      </c>
      <c r="B125" s="28">
        <v>4010</v>
      </c>
      <c r="C125" s="66"/>
      <c r="D125" s="66">
        <f>E125+F125+G125+H125</f>
        <v>0</v>
      </c>
      <c r="E125" s="66"/>
      <c r="F125" s="66"/>
      <c r="G125" s="66"/>
      <c r="H125" s="66"/>
    </row>
    <row r="126" spans="1:14" x14ac:dyDescent="0.2">
      <c r="A126" s="116" t="s">
        <v>125</v>
      </c>
      <c r="B126" s="28">
        <v>4020</v>
      </c>
      <c r="C126" s="66"/>
      <c r="D126" s="66">
        <f t="shared" ref="D126:D134" si="24">E126+F126+G126+H126</f>
        <v>0</v>
      </c>
      <c r="E126" s="66"/>
      <c r="F126" s="66"/>
      <c r="G126" s="66"/>
      <c r="H126" s="66"/>
    </row>
    <row r="127" spans="1:14" x14ac:dyDescent="0.2">
      <c r="A127" s="116" t="s">
        <v>93</v>
      </c>
      <c r="B127" s="28">
        <v>4021</v>
      </c>
      <c r="C127" s="66"/>
      <c r="D127" s="66">
        <f t="shared" si="24"/>
        <v>0</v>
      </c>
      <c r="E127" s="66"/>
      <c r="F127" s="66"/>
      <c r="G127" s="66"/>
      <c r="H127" s="66"/>
    </row>
    <row r="128" spans="1:14" x14ac:dyDescent="0.2">
      <c r="A128" s="16" t="s">
        <v>11</v>
      </c>
      <c r="B128" s="26">
        <v>4030</v>
      </c>
      <c r="C128" s="64">
        <f>C125+C126</f>
        <v>0</v>
      </c>
      <c r="D128" s="64">
        <f t="shared" si="24"/>
        <v>0</v>
      </c>
      <c r="E128" s="64">
        <f>E125+E126</f>
        <v>0</v>
      </c>
      <c r="F128" s="65">
        <f>F125+F126</f>
        <v>0</v>
      </c>
      <c r="G128" s="65">
        <f t="shared" ref="G128:N128" si="25">G125+G126</f>
        <v>0</v>
      </c>
      <c r="H128" s="65">
        <f t="shared" si="25"/>
        <v>0</v>
      </c>
      <c r="I128" s="65">
        <f t="shared" si="25"/>
        <v>0</v>
      </c>
      <c r="J128" s="65">
        <f t="shared" si="25"/>
        <v>0</v>
      </c>
      <c r="K128" s="65">
        <f t="shared" si="25"/>
        <v>0</v>
      </c>
      <c r="L128" s="65">
        <f t="shared" si="25"/>
        <v>0</v>
      </c>
      <c r="M128" s="65">
        <f t="shared" si="25"/>
        <v>0</v>
      </c>
      <c r="N128" s="65">
        <f t="shared" si="25"/>
        <v>0</v>
      </c>
    </row>
    <row r="129" spans="1:15" x14ac:dyDescent="0.2">
      <c r="A129" s="29" t="s">
        <v>10</v>
      </c>
      <c r="B129" s="28">
        <v>4040</v>
      </c>
      <c r="C129" s="66"/>
      <c r="D129" s="66">
        <f t="shared" si="24"/>
        <v>0</v>
      </c>
      <c r="E129" s="66"/>
      <c r="F129" s="67"/>
      <c r="G129" s="66"/>
      <c r="H129" s="100"/>
    </row>
    <row r="130" spans="1:15" x14ac:dyDescent="0.2">
      <c r="A130" s="29" t="s">
        <v>9</v>
      </c>
      <c r="B130" s="28">
        <v>4050</v>
      </c>
      <c r="C130" s="66"/>
      <c r="D130" s="66">
        <f t="shared" si="24"/>
        <v>0</v>
      </c>
      <c r="E130" s="66"/>
      <c r="F130" s="67"/>
      <c r="G130" s="66"/>
      <c r="H130" s="87"/>
    </row>
    <row r="131" spans="1:15" ht="37.5" x14ac:dyDescent="0.2">
      <c r="A131" s="27" t="s">
        <v>126</v>
      </c>
      <c r="B131" s="26">
        <v>4060</v>
      </c>
      <c r="C131" s="64">
        <f>C129+C130</f>
        <v>0</v>
      </c>
      <c r="D131" s="64">
        <f t="shared" si="24"/>
        <v>0</v>
      </c>
      <c r="E131" s="65">
        <f>E129+E130</f>
        <v>0</v>
      </c>
      <c r="F131" s="65">
        <f>F129+F130</f>
        <v>0</v>
      </c>
      <c r="G131" s="65">
        <f t="shared" ref="G131:H131" si="26">G129+G130</f>
        <v>0</v>
      </c>
      <c r="H131" s="65">
        <f t="shared" si="26"/>
        <v>0</v>
      </c>
    </row>
    <row r="132" spans="1:15" x14ac:dyDescent="0.2">
      <c r="A132" s="29" t="s">
        <v>94</v>
      </c>
      <c r="B132" s="28">
        <v>4070</v>
      </c>
      <c r="C132" s="66"/>
      <c r="D132" s="66">
        <f t="shared" si="24"/>
        <v>0</v>
      </c>
      <c r="E132" s="66"/>
      <c r="F132" s="67"/>
      <c r="G132" s="66"/>
      <c r="H132" s="100"/>
    </row>
    <row r="133" spans="1:15" x14ac:dyDescent="0.2">
      <c r="A133" s="29" t="s">
        <v>95</v>
      </c>
      <c r="B133" s="28">
        <v>4080</v>
      </c>
      <c r="C133" s="66"/>
      <c r="D133" s="66">
        <f t="shared" si="24"/>
        <v>0</v>
      </c>
      <c r="E133" s="66"/>
      <c r="F133" s="67"/>
      <c r="G133" s="66"/>
      <c r="H133" s="100"/>
    </row>
    <row r="134" spans="1:15" x14ac:dyDescent="0.2">
      <c r="A134" s="27" t="s">
        <v>8</v>
      </c>
      <c r="B134" s="26">
        <v>4090</v>
      </c>
      <c r="C134" s="64"/>
      <c r="D134" s="64">
        <f t="shared" si="24"/>
        <v>0</v>
      </c>
      <c r="E134" s="64"/>
      <c r="F134" s="65"/>
      <c r="G134" s="64"/>
      <c r="H134" s="14"/>
    </row>
    <row r="135" spans="1:15" ht="36.75" customHeight="1" x14ac:dyDescent="0.2">
      <c r="A135" s="124" t="s">
        <v>54</v>
      </c>
      <c r="B135" s="124"/>
      <c r="C135" s="124"/>
      <c r="D135" s="124"/>
      <c r="E135" s="124"/>
      <c r="F135" s="124"/>
      <c r="G135" s="124"/>
      <c r="H135" s="124"/>
      <c r="I135" s="25">
        <f>SUM(I136:I140)</f>
        <v>236</v>
      </c>
    </row>
    <row r="136" spans="1:15" ht="37.5" customHeight="1" x14ac:dyDescent="0.2">
      <c r="A136" s="16" t="s">
        <v>72</v>
      </c>
      <c r="B136" s="24">
        <v>5000</v>
      </c>
      <c r="C136" s="64">
        <f>SUM(C137:C142)</f>
        <v>0</v>
      </c>
      <c r="D136" s="64">
        <f t="shared" ref="D136:H136" si="27">SUM(D137:D142)</f>
        <v>0</v>
      </c>
      <c r="E136" s="64">
        <f t="shared" si="27"/>
        <v>0</v>
      </c>
      <c r="F136" s="64">
        <f t="shared" si="27"/>
        <v>0</v>
      </c>
      <c r="G136" s="64">
        <f t="shared" si="27"/>
        <v>0</v>
      </c>
      <c r="H136" s="64">
        <f t="shared" si="27"/>
        <v>0</v>
      </c>
      <c r="I136" s="23">
        <v>84</v>
      </c>
    </row>
    <row r="137" spans="1:15" x14ac:dyDescent="0.2">
      <c r="A137" s="18" t="s">
        <v>7</v>
      </c>
      <c r="B137" s="17">
        <v>5010</v>
      </c>
      <c r="C137" s="67"/>
      <c r="D137" s="67"/>
      <c r="E137" s="67"/>
      <c r="F137" s="67"/>
      <c r="G137" s="66"/>
      <c r="H137" s="71"/>
      <c r="I137" s="23">
        <v>108</v>
      </c>
    </row>
    <row r="138" spans="1:15" x14ac:dyDescent="0.2">
      <c r="A138" s="18" t="s">
        <v>6</v>
      </c>
      <c r="B138" s="17">
        <v>5020</v>
      </c>
      <c r="C138" s="67"/>
      <c r="D138" s="67"/>
      <c r="E138" s="67"/>
      <c r="F138" s="67"/>
      <c r="G138" s="66"/>
      <c r="H138" s="71"/>
      <c r="I138" s="23">
        <v>9</v>
      </c>
    </row>
    <row r="139" spans="1:15" x14ac:dyDescent="0.2">
      <c r="A139" s="122" t="s">
        <v>143</v>
      </c>
      <c r="B139" s="17">
        <v>5030</v>
      </c>
      <c r="C139" s="67"/>
      <c r="D139" s="67"/>
      <c r="E139" s="67"/>
      <c r="F139" s="67"/>
      <c r="G139" s="66"/>
      <c r="H139" s="71"/>
      <c r="I139" s="22">
        <v>35</v>
      </c>
    </row>
    <row r="140" spans="1:15" ht="37.5" x14ac:dyDescent="0.2">
      <c r="A140" s="122" t="s">
        <v>144</v>
      </c>
      <c r="B140" s="17">
        <v>5040</v>
      </c>
      <c r="C140" s="67"/>
      <c r="D140" s="67"/>
      <c r="E140" s="67"/>
      <c r="F140" s="67"/>
      <c r="G140" s="66"/>
      <c r="H140" s="71"/>
    </row>
    <row r="141" spans="1:15" x14ac:dyDescent="0.2">
      <c r="A141" s="122" t="s">
        <v>145</v>
      </c>
      <c r="B141" s="17">
        <v>5050</v>
      </c>
      <c r="C141" s="67"/>
      <c r="D141" s="67"/>
      <c r="E141" s="67"/>
      <c r="F141" s="67"/>
      <c r="G141" s="66"/>
      <c r="H141" s="71"/>
    </row>
    <row r="142" spans="1:15" x14ac:dyDescent="0.2">
      <c r="A142" s="122" t="s">
        <v>5</v>
      </c>
      <c r="B142" s="17">
        <v>5060</v>
      </c>
      <c r="C142" s="67"/>
      <c r="D142" s="67"/>
      <c r="E142" s="67"/>
      <c r="F142" s="67"/>
      <c r="G142" s="66"/>
      <c r="H142" s="71"/>
    </row>
    <row r="143" spans="1:15" x14ac:dyDescent="0.2">
      <c r="A143" s="16" t="s">
        <v>73</v>
      </c>
      <c r="B143" s="15">
        <v>5100</v>
      </c>
      <c r="C143" s="64">
        <f>SUM(C144:C149)</f>
        <v>0</v>
      </c>
      <c r="D143" s="64">
        <f>E143+F143+G143+H143</f>
        <v>0</v>
      </c>
      <c r="E143" s="64">
        <f t="shared" ref="E143:H143" si="28">SUM(E144:E149)</f>
        <v>0</v>
      </c>
      <c r="F143" s="64">
        <f t="shared" si="28"/>
        <v>0</v>
      </c>
      <c r="G143" s="64">
        <f t="shared" si="28"/>
        <v>0</v>
      </c>
      <c r="H143" s="64">
        <f t="shared" si="28"/>
        <v>0</v>
      </c>
      <c r="I143" s="21" t="e">
        <f>#REF!+#REF!+F100+#REF!+F89</f>
        <v>#REF!</v>
      </c>
      <c r="K143" s="21">
        <v>20781.599999999999</v>
      </c>
      <c r="L143" s="21">
        <f>K143-F143</f>
        <v>20781.599999999999</v>
      </c>
      <c r="M143" s="1">
        <v>106.1</v>
      </c>
      <c r="O143" s="21"/>
    </row>
    <row r="144" spans="1:15" x14ac:dyDescent="0.2">
      <c r="A144" s="18" t="s">
        <v>7</v>
      </c>
      <c r="B144" s="17">
        <v>5110</v>
      </c>
      <c r="C144" s="67"/>
      <c r="D144" s="68">
        <f t="shared" ref="D144:D149" si="29">E144+F144+G144+H144</f>
        <v>0</v>
      </c>
      <c r="E144" s="66"/>
      <c r="F144" s="67"/>
      <c r="G144" s="66"/>
      <c r="H144" s="71"/>
    </row>
    <row r="145" spans="1:16" x14ac:dyDescent="0.2">
      <c r="A145" s="18" t="s">
        <v>6</v>
      </c>
      <c r="B145" s="17">
        <v>5120</v>
      </c>
      <c r="C145" s="67"/>
      <c r="D145" s="68">
        <f t="shared" si="29"/>
        <v>0</v>
      </c>
      <c r="E145" s="66"/>
      <c r="F145" s="67"/>
      <c r="G145" s="66"/>
      <c r="H145" s="71"/>
    </row>
    <row r="146" spans="1:16" x14ac:dyDescent="0.2">
      <c r="A146" s="122" t="s">
        <v>143</v>
      </c>
      <c r="B146" s="17">
        <v>5130</v>
      </c>
      <c r="C146" s="67"/>
      <c r="D146" s="68">
        <f t="shared" si="29"/>
        <v>0</v>
      </c>
      <c r="E146" s="66"/>
      <c r="F146" s="67"/>
      <c r="G146" s="66"/>
      <c r="H146" s="71"/>
    </row>
    <row r="147" spans="1:16" ht="37.5" x14ac:dyDescent="0.2">
      <c r="A147" s="122" t="s">
        <v>144</v>
      </c>
      <c r="B147" s="17">
        <v>5140</v>
      </c>
      <c r="C147" s="67"/>
      <c r="D147" s="68">
        <f t="shared" si="29"/>
        <v>0</v>
      </c>
      <c r="E147" s="66"/>
      <c r="F147" s="67"/>
      <c r="G147" s="66"/>
      <c r="H147" s="71"/>
    </row>
    <row r="148" spans="1:16" x14ac:dyDescent="0.2">
      <c r="A148" s="122" t="s">
        <v>145</v>
      </c>
      <c r="B148" s="17">
        <v>5150</v>
      </c>
      <c r="C148" s="67"/>
      <c r="D148" s="68">
        <f t="shared" si="29"/>
        <v>0</v>
      </c>
      <c r="E148" s="66"/>
      <c r="F148" s="67"/>
      <c r="G148" s="66"/>
      <c r="H148" s="71"/>
    </row>
    <row r="149" spans="1:16" x14ac:dyDescent="0.2">
      <c r="A149" s="122" t="s">
        <v>5</v>
      </c>
      <c r="B149" s="17">
        <v>5160</v>
      </c>
      <c r="C149" s="67"/>
      <c r="D149" s="68">
        <f t="shared" si="29"/>
        <v>0</v>
      </c>
      <c r="E149" s="66"/>
      <c r="F149" s="67"/>
      <c r="G149" s="66"/>
      <c r="H149" s="71"/>
    </row>
    <row r="150" spans="1:16" ht="37.5" x14ac:dyDescent="0.2">
      <c r="A150" s="16" t="s">
        <v>74</v>
      </c>
      <c r="B150" s="15">
        <v>5200</v>
      </c>
      <c r="C150" s="64">
        <f>SUM(C151:C156)</f>
        <v>0</v>
      </c>
      <c r="D150" s="64">
        <f>E150+F150+G150+H150</f>
        <v>0</v>
      </c>
      <c r="E150" s="64">
        <f t="shared" ref="E150:H150" si="30">SUM(E151:E156)</f>
        <v>0</v>
      </c>
      <c r="F150" s="64">
        <f t="shared" si="30"/>
        <v>0</v>
      </c>
      <c r="G150" s="64">
        <f t="shared" si="30"/>
        <v>0</v>
      </c>
      <c r="H150" s="64">
        <f t="shared" si="30"/>
        <v>0</v>
      </c>
      <c r="I150" s="21" t="e">
        <f>#REF!+F89+F100-71.14082</f>
        <v>#REF!</v>
      </c>
      <c r="O150" s="21"/>
      <c r="P150" s="21"/>
    </row>
    <row r="151" spans="1:16" x14ac:dyDescent="0.2">
      <c r="A151" s="18" t="s">
        <v>7</v>
      </c>
      <c r="B151" s="17">
        <v>5210</v>
      </c>
      <c r="C151" s="67"/>
      <c r="D151" s="68">
        <f t="shared" ref="D151:D156" si="31">E151+F151+G151+H151</f>
        <v>0</v>
      </c>
      <c r="E151" s="69"/>
      <c r="F151" s="67"/>
      <c r="G151" s="66"/>
      <c r="H151" s="71"/>
      <c r="I151" s="20">
        <v>231.4</v>
      </c>
    </row>
    <row r="152" spans="1:16" x14ac:dyDescent="0.2">
      <c r="A152" s="18" t="s">
        <v>6</v>
      </c>
      <c r="B152" s="17">
        <v>5220</v>
      </c>
      <c r="C152" s="67"/>
      <c r="D152" s="68">
        <f t="shared" si="31"/>
        <v>0</v>
      </c>
      <c r="E152" s="69"/>
      <c r="F152" s="67"/>
      <c r="G152" s="66"/>
      <c r="H152" s="71"/>
      <c r="I152" s="20">
        <v>2473.5</v>
      </c>
      <c r="O152" s="21"/>
    </row>
    <row r="153" spans="1:16" x14ac:dyDescent="0.2">
      <c r="A153" s="18" t="s">
        <v>143</v>
      </c>
      <c r="B153" s="17">
        <v>5230</v>
      </c>
      <c r="C153" s="67"/>
      <c r="D153" s="68">
        <f t="shared" si="31"/>
        <v>0</v>
      </c>
      <c r="E153" s="69"/>
      <c r="F153" s="67"/>
      <c r="G153" s="66"/>
      <c r="H153" s="71"/>
      <c r="I153" s="20">
        <v>6790.5</v>
      </c>
      <c r="J153" s="21">
        <f>E153+E154+E155+E156</f>
        <v>0</v>
      </c>
    </row>
    <row r="154" spans="1:16" ht="37.5" x14ac:dyDescent="0.2">
      <c r="A154" s="18" t="s">
        <v>144</v>
      </c>
      <c r="B154" s="17">
        <v>5240</v>
      </c>
      <c r="C154" s="67"/>
      <c r="D154" s="68">
        <f t="shared" si="31"/>
        <v>0</v>
      </c>
      <c r="E154" s="69"/>
      <c r="F154" s="67"/>
      <c r="G154" s="66"/>
      <c r="H154" s="71"/>
      <c r="I154" s="20">
        <v>5971.6</v>
      </c>
    </row>
    <row r="155" spans="1:16" x14ac:dyDescent="0.2">
      <c r="A155" s="18" t="s">
        <v>145</v>
      </c>
      <c r="B155" s="17">
        <v>5250</v>
      </c>
      <c r="C155" s="67"/>
      <c r="D155" s="68">
        <f t="shared" si="31"/>
        <v>0</v>
      </c>
      <c r="E155" s="69"/>
      <c r="F155" s="67"/>
      <c r="G155" s="66"/>
      <c r="H155" s="71"/>
      <c r="I155" s="20">
        <v>368.3</v>
      </c>
    </row>
    <row r="156" spans="1:16" x14ac:dyDescent="0.2">
      <c r="A156" s="18" t="s">
        <v>5</v>
      </c>
      <c r="B156" s="17">
        <v>5260</v>
      </c>
      <c r="C156" s="67"/>
      <c r="D156" s="68">
        <f t="shared" si="31"/>
        <v>0</v>
      </c>
      <c r="E156" s="69"/>
      <c r="F156" s="67"/>
      <c r="G156" s="66"/>
      <c r="H156" s="71"/>
      <c r="I156" s="20">
        <v>1285.8</v>
      </c>
    </row>
    <row r="157" spans="1:16" ht="42" customHeight="1" x14ac:dyDescent="0.2">
      <c r="A157" s="19" t="s">
        <v>70</v>
      </c>
      <c r="B157" s="15">
        <v>5300</v>
      </c>
      <c r="C157" s="65"/>
      <c r="D157" s="65"/>
      <c r="E157" s="98" t="e">
        <f>E150/E136/12*1000</f>
        <v>#DIV/0!</v>
      </c>
      <c r="F157" s="98" t="e">
        <f>F150/F136/12*1000</f>
        <v>#DIV/0!</v>
      </c>
      <c r="G157" s="77" t="e">
        <f t="shared" ref="G157:G163" si="32">F157-E157</f>
        <v>#DIV/0!</v>
      </c>
      <c r="H157" s="77"/>
    </row>
    <row r="158" spans="1:16" x14ac:dyDescent="0.2">
      <c r="A158" s="18" t="s">
        <v>7</v>
      </c>
      <c r="B158" s="17">
        <v>5310</v>
      </c>
      <c r="C158" s="71" t="e">
        <f>ROUND(C151/C137*1000,2)/12</f>
        <v>#DIV/0!</v>
      </c>
      <c r="D158" s="71"/>
      <c r="E158" s="90" t="e">
        <f t="shared" ref="E158:E163" si="33">E151/E137/12*1000</f>
        <v>#DIV/0!</v>
      </c>
      <c r="F158" s="89" t="e">
        <f t="shared" ref="F158:F163" si="34">F151/F137/6*1000</f>
        <v>#DIV/0!</v>
      </c>
      <c r="G158" s="71" t="e">
        <f t="shared" si="32"/>
        <v>#DIV/0!</v>
      </c>
      <c r="H158" s="80"/>
    </row>
    <row r="159" spans="1:16" x14ac:dyDescent="0.2">
      <c r="A159" s="18" t="s">
        <v>6</v>
      </c>
      <c r="B159" s="17">
        <v>5320</v>
      </c>
      <c r="C159" s="71" t="e">
        <f>ROUND(C152/C138*1000,2)/12</f>
        <v>#DIV/0!</v>
      </c>
      <c r="D159" s="71"/>
      <c r="E159" s="90" t="e">
        <f t="shared" si="33"/>
        <v>#DIV/0!</v>
      </c>
      <c r="F159" s="89" t="e">
        <f t="shared" si="34"/>
        <v>#DIV/0!</v>
      </c>
      <c r="G159" s="71" t="e">
        <f t="shared" si="32"/>
        <v>#DIV/0!</v>
      </c>
      <c r="H159" s="80"/>
    </row>
    <row r="160" spans="1:16" x14ac:dyDescent="0.2">
      <c r="A160" s="122" t="s">
        <v>143</v>
      </c>
      <c r="B160" s="17">
        <v>5330</v>
      </c>
      <c r="C160" s="71" t="e">
        <f t="shared" ref="C160:C163" si="35">ROUND(C153/C139*1000,2)/12</f>
        <v>#DIV/0!</v>
      </c>
      <c r="D160" s="71"/>
      <c r="E160" s="90" t="e">
        <f t="shared" si="33"/>
        <v>#DIV/0!</v>
      </c>
      <c r="F160" s="89" t="e">
        <f t="shared" si="34"/>
        <v>#DIV/0!</v>
      </c>
      <c r="G160" s="71" t="e">
        <f t="shared" si="32"/>
        <v>#DIV/0!</v>
      </c>
      <c r="H160" s="80"/>
    </row>
    <row r="161" spans="1:8" ht="37.5" x14ac:dyDescent="0.2">
      <c r="A161" s="122" t="s">
        <v>144</v>
      </c>
      <c r="B161" s="17">
        <v>5340</v>
      </c>
      <c r="C161" s="71" t="e">
        <f t="shared" si="35"/>
        <v>#DIV/0!</v>
      </c>
      <c r="D161" s="71"/>
      <c r="E161" s="90" t="e">
        <f t="shared" si="33"/>
        <v>#DIV/0!</v>
      </c>
      <c r="F161" s="89" t="e">
        <f t="shared" si="34"/>
        <v>#DIV/0!</v>
      </c>
      <c r="G161" s="71" t="e">
        <f t="shared" si="32"/>
        <v>#DIV/0!</v>
      </c>
      <c r="H161" s="80"/>
    </row>
    <row r="162" spans="1:8" x14ac:dyDescent="0.2">
      <c r="A162" s="122" t="s">
        <v>145</v>
      </c>
      <c r="B162" s="17">
        <v>5350</v>
      </c>
      <c r="C162" s="71" t="e">
        <f t="shared" si="35"/>
        <v>#DIV/0!</v>
      </c>
      <c r="D162" s="71"/>
      <c r="E162" s="90" t="e">
        <f t="shared" si="33"/>
        <v>#DIV/0!</v>
      </c>
      <c r="F162" s="89" t="e">
        <f t="shared" si="34"/>
        <v>#DIV/0!</v>
      </c>
      <c r="G162" s="71" t="e">
        <f t="shared" si="32"/>
        <v>#DIV/0!</v>
      </c>
      <c r="H162" s="80"/>
    </row>
    <row r="163" spans="1:8" x14ac:dyDescent="0.2">
      <c r="A163" s="122" t="s">
        <v>5</v>
      </c>
      <c r="B163" s="17">
        <v>5360</v>
      </c>
      <c r="C163" s="71" t="e">
        <f t="shared" si="35"/>
        <v>#DIV/0!</v>
      </c>
      <c r="D163" s="71"/>
      <c r="E163" s="90" t="e">
        <f t="shared" si="33"/>
        <v>#DIV/0!</v>
      </c>
      <c r="F163" s="89" t="e">
        <f t="shared" si="34"/>
        <v>#DIV/0!</v>
      </c>
      <c r="G163" s="71" t="e">
        <f t="shared" si="32"/>
        <v>#DIV/0!</v>
      </c>
      <c r="H163" s="80"/>
    </row>
    <row r="164" spans="1:8" ht="40.700000000000003" customHeight="1" x14ac:dyDescent="0.2">
      <c r="A164" s="16" t="s">
        <v>71</v>
      </c>
      <c r="B164" s="15">
        <v>5400</v>
      </c>
      <c r="C164" s="77"/>
      <c r="D164" s="77"/>
      <c r="E164" s="65"/>
      <c r="F164" s="65"/>
      <c r="G164" s="64"/>
      <c r="H164" s="77"/>
    </row>
    <row r="165" spans="1:8" ht="40.700000000000003" customHeight="1" x14ac:dyDescent="0.2">
      <c r="A165" s="120"/>
      <c r="B165" s="121"/>
      <c r="C165" s="119"/>
      <c r="D165" s="119"/>
      <c r="E165" s="119"/>
      <c r="F165" s="119"/>
      <c r="G165" s="119"/>
      <c r="H165" s="119"/>
    </row>
    <row r="166" spans="1:8" x14ac:dyDescent="0.2">
      <c r="A166" s="103"/>
      <c r="B166" s="104"/>
      <c r="C166" s="105"/>
      <c r="D166" s="105"/>
      <c r="E166" s="105"/>
      <c r="F166" s="106"/>
      <c r="G166" s="105"/>
      <c r="H166" s="105"/>
    </row>
    <row r="167" spans="1:8" ht="18.75" customHeight="1" x14ac:dyDescent="0.2">
      <c r="A167" s="13" t="s">
        <v>4</v>
      </c>
      <c r="B167" s="12"/>
      <c r="C167" s="11" t="s">
        <v>3</v>
      </c>
      <c r="D167" s="11"/>
      <c r="E167" s="10"/>
      <c r="F167" s="131"/>
      <c r="G167" s="131"/>
      <c r="H167" s="131"/>
    </row>
    <row r="168" spans="1:8" s="7" customFormat="1" ht="32.25" customHeight="1" x14ac:dyDescent="0.2">
      <c r="A168" s="9" t="s">
        <v>2</v>
      </c>
      <c r="C168" s="8" t="s">
        <v>1</v>
      </c>
      <c r="D168" s="9"/>
      <c r="E168" s="8"/>
      <c r="F168" s="130" t="s">
        <v>0</v>
      </c>
      <c r="G168" s="130"/>
      <c r="H168" s="130"/>
    </row>
    <row r="169" spans="1:8" x14ac:dyDescent="0.2">
      <c r="A169" s="6"/>
      <c r="C169" s="5"/>
      <c r="D169" s="5"/>
      <c r="E169" s="4"/>
      <c r="F169" s="62"/>
      <c r="G169" s="4"/>
      <c r="H169" s="4"/>
    </row>
    <row r="170" spans="1:8" x14ac:dyDescent="0.2">
      <c r="A170" s="6"/>
      <c r="C170" s="5"/>
      <c r="D170" s="5"/>
      <c r="E170" s="4"/>
      <c r="F170" s="62"/>
      <c r="G170" s="4"/>
      <c r="H170" s="4"/>
    </row>
    <row r="171" spans="1:8" x14ac:dyDescent="0.2">
      <c r="A171" s="6"/>
      <c r="C171" s="5"/>
      <c r="D171" s="5"/>
      <c r="E171" s="4"/>
      <c r="F171" s="62"/>
      <c r="G171" s="4"/>
      <c r="H171" s="4"/>
    </row>
    <row r="172" spans="1:8" x14ac:dyDescent="0.2">
      <c r="A172" s="6"/>
      <c r="C172" s="5"/>
      <c r="D172" s="5"/>
      <c r="E172" s="4"/>
      <c r="F172" s="62"/>
      <c r="G172" s="4"/>
      <c r="H172" s="4"/>
    </row>
    <row r="173" spans="1:8" x14ac:dyDescent="0.2">
      <c r="A173" s="6"/>
      <c r="C173" s="5"/>
      <c r="D173" s="5"/>
      <c r="E173" s="4"/>
      <c r="F173" s="62"/>
      <c r="G173" s="4"/>
      <c r="H173" s="4"/>
    </row>
    <row r="174" spans="1:8" x14ac:dyDescent="0.2">
      <c r="A174" s="6"/>
      <c r="C174" s="5"/>
      <c r="D174" s="5"/>
      <c r="E174" s="4"/>
      <c r="F174" s="62"/>
      <c r="G174" s="4"/>
      <c r="H174" s="4"/>
    </row>
    <row r="175" spans="1:8" x14ac:dyDescent="0.2">
      <c r="A175" s="6"/>
      <c r="C175" s="5"/>
      <c r="D175" s="5"/>
      <c r="E175" s="4"/>
      <c r="F175" s="62"/>
      <c r="G175" s="4"/>
      <c r="H175" s="4"/>
    </row>
    <row r="176" spans="1:8" x14ac:dyDescent="0.2">
      <c r="A176" s="6"/>
      <c r="C176" s="5"/>
      <c r="D176" s="5"/>
      <c r="E176" s="4"/>
      <c r="F176" s="62"/>
      <c r="G176" s="4"/>
      <c r="H176" s="4"/>
    </row>
    <row r="177" spans="1:8" x14ac:dyDescent="0.2">
      <c r="A177" s="6"/>
      <c r="C177" s="5"/>
      <c r="D177" s="5"/>
      <c r="E177" s="4"/>
      <c r="F177" s="62"/>
      <c r="G177" s="4"/>
      <c r="H177" s="4"/>
    </row>
    <row r="178" spans="1:8" x14ac:dyDescent="0.2">
      <c r="A178" s="6"/>
      <c r="C178" s="5"/>
      <c r="D178" s="5"/>
      <c r="E178" s="4"/>
      <c r="F178" s="62"/>
      <c r="G178" s="4"/>
      <c r="H178" s="4"/>
    </row>
    <row r="179" spans="1:8" x14ac:dyDescent="0.2">
      <c r="A179" s="6"/>
      <c r="C179" s="5"/>
      <c r="D179" s="5"/>
      <c r="E179" s="4"/>
      <c r="F179" s="62"/>
      <c r="G179" s="4"/>
      <c r="H179" s="4"/>
    </row>
    <row r="180" spans="1:8" x14ac:dyDescent="0.2">
      <c r="A180" s="6"/>
      <c r="C180" s="5"/>
      <c r="D180" s="5"/>
      <c r="E180" s="4"/>
      <c r="F180" s="62"/>
      <c r="G180" s="4"/>
      <c r="H180" s="4"/>
    </row>
    <row r="181" spans="1:8" x14ac:dyDescent="0.2">
      <c r="A181" s="6"/>
      <c r="C181" s="5"/>
      <c r="D181" s="5"/>
      <c r="E181" s="4"/>
      <c r="F181" s="62"/>
      <c r="G181" s="4"/>
      <c r="H181" s="4"/>
    </row>
    <row r="182" spans="1:8" x14ac:dyDescent="0.2">
      <c r="A182" s="6"/>
      <c r="C182" s="5"/>
      <c r="D182" s="5"/>
      <c r="E182" s="4"/>
      <c r="F182" s="62"/>
      <c r="G182" s="4"/>
      <c r="H182" s="4"/>
    </row>
    <row r="183" spans="1:8" x14ac:dyDescent="0.2">
      <c r="A183" s="6"/>
      <c r="C183" s="5"/>
      <c r="D183" s="5"/>
      <c r="E183" s="4"/>
      <c r="F183" s="62"/>
      <c r="G183" s="4"/>
      <c r="H183" s="4"/>
    </row>
    <row r="184" spans="1:8" x14ac:dyDescent="0.2">
      <c r="A184" s="6"/>
      <c r="C184" s="5"/>
      <c r="D184" s="5"/>
      <c r="E184" s="4"/>
      <c r="F184" s="62"/>
      <c r="G184" s="4"/>
      <c r="H184" s="4"/>
    </row>
    <row r="185" spans="1:8" x14ac:dyDescent="0.2">
      <c r="A185" s="6"/>
      <c r="C185" s="5"/>
      <c r="D185" s="5"/>
      <c r="E185" s="4"/>
      <c r="F185" s="62"/>
      <c r="G185" s="4"/>
      <c r="H185" s="4"/>
    </row>
    <row r="186" spans="1:8" x14ac:dyDescent="0.2">
      <c r="A186" s="6"/>
      <c r="C186" s="5"/>
      <c r="D186" s="5"/>
      <c r="E186" s="4"/>
      <c r="F186" s="62"/>
      <c r="G186" s="4"/>
      <c r="H186" s="4"/>
    </row>
    <row r="187" spans="1:8" x14ac:dyDescent="0.2">
      <c r="A187" s="6"/>
      <c r="C187" s="5"/>
      <c r="D187" s="5"/>
      <c r="E187" s="4"/>
      <c r="F187" s="62"/>
      <c r="G187" s="4"/>
      <c r="H187" s="4"/>
    </row>
    <row r="188" spans="1:8" x14ac:dyDescent="0.2">
      <c r="A188" s="6"/>
      <c r="C188" s="5"/>
      <c r="D188" s="5"/>
      <c r="E188" s="4"/>
      <c r="F188" s="62"/>
      <c r="G188" s="4"/>
      <c r="H188" s="4"/>
    </row>
    <row r="189" spans="1:8" x14ac:dyDescent="0.2">
      <c r="A189" s="6"/>
      <c r="C189" s="5"/>
      <c r="D189" s="5"/>
      <c r="E189" s="4"/>
      <c r="F189" s="62"/>
      <c r="G189" s="4"/>
      <c r="H189" s="4"/>
    </row>
    <row r="190" spans="1:8" x14ac:dyDescent="0.2">
      <c r="A190" s="6"/>
      <c r="C190" s="5"/>
      <c r="D190" s="5"/>
      <c r="E190" s="4"/>
      <c r="F190" s="62"/>
      <c r="G190" s="4"/>
      <c r="H190" s="4"/>
    </row>
    <row r="191" spans="1:8" x14ac:dyDescent="0.2">
      <c r="A191" s="6"/>
      <c r="C191" s="5"/>
      <c r="D191" s="5"/>
      <c r="E191" s="4"/>
      <c r="F191" s="62"/>
      <c r="G191" s="4"/>
      <c r="H191" s="4"/>
    </row>
    <row r="192" spans="1:8" x14ac:dyDescent="0.2">
      <c r="A192" s="6"/>
      <c r="C192" s="5"/>
      <c r="D192" s="5"/>
      <c r="E192" s="4"/>
      <c r="F192" s="62"/>
      <c r="G192" s="4"/>
      <c r="H192" s="4"/>
    </row>
    <row r="193" spans="1:8" x14ac:dyDescent="0.2">
      <c r="A193" s="6"/>
      <c r="C193" s="5"/>
      <c r="D193" s="5"/>
      <c r="E193" s="4"/>
      <c r="F193" s="62"/>
      <c r="G193" s="4"/>
      <c r="H193" s="4"/>
    </row>
    <row r="194" spans="1:8" x14ac:dyDescent="0.2">
      <c r="A194" s="6"/>
      <c r="C194" s="5"/>
      <c r="D194" s="5"/>
      <c r="E194" s="4"/>
      <c r="F194" s="62"/>
      <c r="G194" s="4"/>
      <c r="H194" s="4"/>
    </row>
    <row r="195" spans="1:8" x14ac:dyDescent="0.2">
      <c r="A195" s="6"/>
      <c r="C195" s="5"/>
      <c r="D195" s="5"/>
      <c r="E195" s="4"/>
      <c r="F195" s="62"/>
      <c r="G195" s="4"/>
      <c r="H195" s="4"/>
    </row>
    <row r="196" spans="1:8" x14ac:dyDescent="0.2">
      <c r="A196" s="6"/>
      <c r="C196" s="5"/>
      <c r="D196" s="5"/>
      <c r="E196" s="4"/>
      <c r="F196" s="62"/>
      <c r="G196" s="4"/>
      <c r="H196" s="4"/>
    </row>
    <row r="197" spans="1:8" x14ac:dyDescent="0.2">
      <c r="A197" s="6"/>
      <c r="C197" s="5"/>
      <c r="D197" s="5"/>
      <c r="E197" s="4"/>
      <c r="F197" s="62"/>
      <c r="G197" s="4"/>
      <c r="H197" s="4"/>
    </row>
    <row r="198" spans="1:8" x14ac:dyDescent="0.2">
      <c r="A198" s="6"/>
      <c r="C198" s="5"/>
      <c r="D198" s="5"/>
      <c r="E198" s="4"/>
      <c r="F198" s="62"/>
      <c r="G198" s="4"/>
      <c r="H198" s="4"/>
    </row>
    <row r="199" spans="1:8" x14ac:dyDescent="0.2">
      <c r="A199" s="6"/>
      <c r="C199" s="5"/>
      <c r="D199" s="5"/>
      <c r="E199" s="4"/>
      <c r="F199" s="62"/>
      <c r="G199" s="4"/>
      <c r="H199" s="4"/>
    </row>
    <row r="200" spans="1:8" x14ac:dyDescent="0.2">
      <c r="A200" s="6"/>
      <c r="C200" s="5"/>
      <c r="D200" s="5"/>
      <c r="E200" s="4"/>
      <c r="F200" s="62"/>
      <c r="G200" s="4"/>
      <c r="H200" s="4"/>
    </row>
    <row r="201" spans="1:8" x14ac:dyDescent="0.2">
      <c r="A201" s="6"/>
      <c r="C201" s="5"/>
      <c r="D201" s="5"/>
      <c r="E201" s="4"/>
      <c r="F201" s="62"/>
      <c r="G201" s="4"/>
      <c r="H201" s="4"/>
    </row>
    <row r="202" spans="1:8" x14ac:dyDescent="0.2">
      <c r="A202" s="6"/>
      <c r="C202" s="5"/>
      <c r="D202" s="5"/>
      <c r="E202" s="4"/>
      <c r="F202" s="62"/>
      <c r="G202" s="4"/>
      <c r="H202" s="4"/>
    </row>
    <row r="203" spans="1:8" x14ac:dyDescent="0.2">
      <c r="A203" s="6"/>
      <c r="C203" s="5"/>
      <c r="D203" s="5"/>
      <c r="E203" s="4"/>
      <c r="F203" s="62"/>
      <c r="G203" s="4"/>
      <c r="H203" s="4"/>
    </row>
    <row r="204" spans="1:8" x14ac:dyDescent="0.2">
      <c r="A204" s="6"/>
      <c r="C204" s="5"/>
      <c r="D204" s="5"/>
      <c r="E204" s="4"/>
      <c r="F204" s="62"/>
      <c r="G204" s="4"/>
      <c r="H204" s="4"/>
    </row>
    <row r="205" spans="1:8" x14ac:dyDescent="0.2">
      <c r="A205" s="6"/>
      <c r="C205" s="5"/>
      <c r="D205" s="5"/>
      <c r="E205" s="4"/>
      <c r="F205" s="62"/>
      <c r="G205" s="4"/>
      <c r="H205" s="4"/>
    </row>
    <row r="206" spans="1:8" x14ac:dyDescent="0.2">
      <c r="A206" s="6"/>
      <c r="C206" s="5"/>
      <c r="D206" s="5"/>
      <c r="E206" s="4"/>
      <c r="F206" s="62"/>
      <c r="G206" s="4"/>
      <c r="H206" s="4"/>
    </row>
    <row r="207" spans="1:8" x14ac:dyDescent="0.2">
      <c r="A207" s="6"/>
      <c r="C207" s="5"/>
      <c r="D207" s="5"/>
      <c r="E207" s="4"/>
      <c r="F207" s="62"/>
      <c r="G207" s="4"/>
      <c r="H207" s="4"/>
    </row>
    <row r="208" spans="1:8" x14ac:dyDescent="0.2">
      <c r="A208" s="6"/>
      <c r="C208" s="5"/>
      <c r="D208" s="5"/>
      <c r="E208" s="4"/>
      <c r="F208" s="62"/>
      <c r="G208" s="4"/>
      <c r="H208" s="4"/>
    </row>
    <row r="209" spans="1:8" x14ac:dyDescent="0.2">
      <c r="A209" s="6"/>
      <c r="C209" s="5"/>
      <c r="D209" s="5"/>
      <c r="E209" s="4"/>
      <c r="F209" s="62"/>
      <c r="G209" s="4"/>
      <c r="H209" s="4"/>
    </row>
    <row r="210" spans="1:8" x14ac:dyDescent="0.2">
      <c r="A210" s="3"/>
    </row>
    <row r="211" spans="1:8" x14ac:dyDescent="0.2">
      <c r="A211" s="3"/>
    </row>
    <row r="212" spans="1:8" x14ac:dyDescent="0.2">
      <c r="A212" s="3"/>
    </row>
    <row r="213" spans="1:8" x14ac:dyDescent="0.2">
      <c r="A213" s="3"/>
    </row>
    <row r="214" spans="1:8" x14ac:dyDescent="0.2">
      <c r="A214" s="3"/>
    </row>
    <row r="215" spans="1:8" x14ac:dyDescent="0.2">
      <c r="A215" s="3"/>
    </row>
    <row r="216" spans="1:8" x14ac:dyDescent="0.2">
      <c r="A216" s="3"/>
    </row>
    <row r="217" spans="1:8" x14ac:dyDescent="0.2">
      <c r="A217" s="3"/>
    </row>
    <row r="218" spans="1:8" x14ac:dyDescent="0.2">
      <c r="A218" s="3"/>
    </row>
    <row r="219" spans="1:8" x14ac:dyDescent="0.2">
      <c r="A219" s="3"/>
    </row>
    <row r="220" spans="1:8" x14ac:dyDescent="0.2">
      <c r="A220" s="3"/>
    </row>
    <row r="221" spans="1:8" x14ac:dyDescent="0.2">
      <c r="A221" s="3"/>
    </row>
    <row r="222" spans="1:8" x14ac:dyDescent="0.2">
      <c r="A222" s="3"/>
    </row>
    <row r="223" spans="1:8" x14ac:dyDescent="0.2">
      <c r="A223" s="3"/>
    </row>
    <row r="224" spans="1:8" x14ac:dyDescent="0.2">
      <c r="A224" s="3"/>
    </row>
    <row r="225" spans="1:1" x14ac:dyDescent="0.2">
      <c r="A225" s="3"/>
    </row>
    <row r="226" spans="1:1" x14ac:dyDescent="0.2">
      <c r="A226" s="3"/>
    </row>
    <row r="227" spans="1:1" x14ac:dyDescent="0.2">
      <c r="A227" s="3"/>
    </row>
    <row r="228" spans="1:1" x14ac:dyDescent="0.2">
      <c r="A228" s="3"/>
    </row>
    <row r="229" spans="1:1" x14ac:dyDescent="0.2">
      <c r="A229" s="3"/>
    </row>
    <row r="230" spans="1:1" x14ac:dyDescent="0.2">
      <c r="A230" s="3"/>
    </row>
    <row r="231" spans="1:1" x14ac:dyDescent="0.2">
      <c r="A231" s="3"/>
    </row>
    <row r="232" spans="1:1" x14ac:dyDescent="0.2">
      <c r="A232" s="3"/>
    </row>
    <row r="233" spans="1:1" x14ac:dyDescent="0.2">
      <c r="A233" s="3"/>
    </row>
    <row r="234" spans="1:1" x14ac:dyDescent="0.2">
      <c r="A234" s="3"/>
    </row>
    <row r="235" spans="1:1" x14ac:dyDescent="0.2">
      <c r="A235" s="3"/>
    </row>
    <row r="236" spans="1:1" x14ac:dyDescent="0.2">
      <c r="A236" s="3"/>
    </row>
    <row r="237" spans="1:1" x14ac:dyDescent="0.2">
      <c r="A237" s="3"/>
    </row>
    <row r="238" spans="1:1" x14ac:dyDescent="0.2">
      <c r="A238" s="3"/>
    </row>
    <row r="239" spans="1:1" x14ac:dyDescent="0.2">
      <c r="A239" s="3"/>
    </row>
    <row r="240" spans="1:1" x14ac:dyDescent="0.2">
      <c r="A240" s="3"/>
    </row>
    <row r="241" spans="1:1" x14ac:dyDescent="0.2">
      <c r="A241" s="3"/>
    </row>
    <row r="242" spans="1:1" x14ac:dyDescent="0.2">
      <c r="A242" s="3"/>
    </row>
    <row r="243" spans="1:1" x14ac:dyDescent="0.2">
      <c r="A243" s="3"/>
    </row>
    <row r="244" spans="1:1" x14ac:dyDescent="0.2">
      <c r="A244" s="3"/>
    </row>
    <row r="245" spans="1:1" x14ac:dyDescent="0.2">
      <c r="A245" s="3"/>
    </row>
    <row r="246" spans="1:1" x14ac:dyDescent="0.2">
      <c r="A246" s="3"/>
    </row>
    <row r="247" spans="1:1" x14ac:dyDescent="0.2">
      <c r="A247" s="3"/>
    </row>
    <row r="248" spans="1:1" x14ac:dyDescent="0.2">
      <c r="A248" s="3"/>
    </row>
    <row r="249" spans="1:1" x14ac:dyDescent="0.2">
      <c r="A249" s="3"/>
    </row>
    <row r="250" spans="1:1" x14ac:dyDescent="0.2">
      <c r="A250" s="3"/>
    </row>
    <row r="251" spans="1:1" x14ac:dyDescent="0.2">
      <c r="A251" s="3"/>
    </row>
    <row r="252" spans="1:1" x14ac:dyDescent="0.2">
      <c r="A252" s="3"/>
    </row>
    <row r="253" spans="1:1" x14ac:dyDescent="0.2">
      <c r="A253" s="3"/>
    </row>
    <row r="254" spans="1:1" x14ac:dyDescent="0.2">
      <c r="A254" s="3"/>
    </row>
    <row r="255" spans="1:1" x14ac:dyDescent="0.2">
      <c r="A255" s="3"/>
    </row>
    <row r="256" spans="1:1" x14ac:dyDescent="0.2">
      <c r="A256" s="3"/>
    </row>
    <row r="257" spans="1:1" x14ac:dyDescent="0.2">
      <c r="A257" s="3"/>
    </row>
    <row r="258" spans="1:1" x14ac:dyDescent="0.2">
      <c r="A258" s="3"/>
    </row>
    <row r="259" spans="1:1" x14ac:dyDescent="0.2">
      <c r="A259" s="3"/>
    </row>
    <row r="260" spans="1:1" x14ac:dyDescent="0.2">
      <c r="A260" s="3"/>
    </row>
    <row r="261" spans="1:1" x14ac:dyDescent="0.2">
      <c r="A261" s="3"/>
    </row>
    <row r="262" spans="1:1" x14ac:dyDescent="0.2">
      <c r="A262" s="3"/>
    </row>
    <row r="263" spans="1:1" x14ac:dyDescent="0.2">
      <c r="A263" s="3"/>
    </row>
    <row r="264" spans="1:1" x14ac:dyDescent="0.2">
      <c r="A264" s="3"/>
    </row>
    <row r="265" spans="1:1" x14ac:dyDescent="0.2">
      <c r="A265" s="3"/>
    </row>
    <row r="266" spans="1:1" x14ac:dyDescent="0.2">
      <c r="A266" s="3"/>
    </row>
    <row r="267" spans="1:1" x14ac:dyDescent="0.2">
      <c r="A267" s="3"/>
    </row>
    <row r="268" spans="1:1" x14ac:dyDescent="0.2">
      <c r="A268" s="3"/>
    </row>
    <row r="269" spans="1:1" x14ac:dyDescent="0.2">
      <c r="A269" s="3"/>
    </row>
    <row r="270" spans="1:1" x14ac:dyDescent="0.2">
      <c r="A270" s="3"/>
    </row>
    <row r="271" spans="1:1" x14ac:dyDescent="0.2">
      <c r="A271" s="3"/>
    </row>
    <row r="272" spans="1:1" x14ac:dyDescent="0.2">
      <c r="A272" s="3"/>
    </row>
    <row r="273" spans="1:1" x14ac:dyDescent="0.2">
      <c r="A273" s="3"/>
    </row>
    <row r="274" spans="1:1" x14ac:dyDescent="0.2">
      <c r="A274" s="3"/>
    </row>
    <row r="275" spans="1:1" x14ac:dyDescent="0.2">
      <c r="A275" s="3"/>
    </row>
    <row r="276" spans="1:1" x14ac:dyDescent="0.2">
      <c r="A276" s="3"/>
    </row>
    <row r="277" spans="1:1" x14ac:dyDescent="0.2">
      <c r="A277" s="3"/>
    </row>
    <row r="278" spans="1:1" x14ac:dyDescent="0.2">
      <c r="A278" s="3"/>
    </row>
    <row r="279" spans="1:1" x14ac:dyDescent="0.2">
      <c r="A279" s="3"/>
    </row>
    <row r="280" spans="1:1" x14ac:dyDescent="0.2">
      <c r="A280" s="3"/>
    </row>
    <row r="281" spans="1:1" x14ac:dyDescent="0.2">
      <c r="A281" s="3"/>
    </row>
    <row r="282" spans="1:1" x14ac:dyDescent="0.2">
      <c r="A282" s="3"/>
    </row>
    <row r="283" spans="1:1" x14ac:dyDescent="0.2">
      <c r="A283" s="3"/>
    </row>
    <row r="284" spans="1:1" x14ac:dyDescent="0.2">
      <c r="A284" s="3"/>
    </row>
    <row r="285" spans="1:1" x14ac:dyDescent="0.2">
      <c r="A285" s="3"/>
    </row>
    <row r="286" spans="1:1" x14ac:dyDescent="0.2">
      <c r="A286" s="3"/>
    </row>
    <row r="287" spans="1:1" x14ac:dyDescent="0.2">
      <c r="A287" s="3"/>
    </row>
    <row r="288" spans="1:1" x14ac:dyDescent="0.2">
      <c r="A288" s="3"/>
    </row>
    <row r="289" spans="1:1" x14ac:dyDescent="0.2">
      <c r="A289" s="3"/>
    </row>
    <row r="290" spans="1:1" x14ac:dyDescent="0.2">
      <c r="A290" s="3"/>
    </row>
    <row r="291" spans="1:1" x14ac:dyDescent="0.2">
      <c r="A291" s="3"/>
    </row>
    <row r="292" spans="1:1" x14ac:dyDescent="0.2">
      <c r="A292" s="3"/>
    </row>
    <row r="293" spans="1:1" x14ac:dyDescent="0.2">
      <c r="A293" s="3"/>
    </row>
    <row r="294" spans="1:1" x14ac:dyDescent="0.2">
      <c r="A294" s="3"/>
    </row>
    <row r="295" spans="1:1" x14ac:dyDescent="0.2">
      <c r="A295" s="3"/>
    </row>
    <row r="296" spans="1:1" x14ac:dyDescent="0.2">
      <c r="A296" s="3"/>
    </row>
    <row r="297" spans="1:1" x14ac:dyDescent="0.2">
      <c r="A297" s="3"/>
    </row>
    <row r="298" spans="1:1" x14ac:dyDescent="0.2">
      <c r="A298" s="3"/>
    </row>
    <row r="299" spans="1:1" x14ac:dyDescent="0.2">
      <c r="A299" s="3"/>
    </row>
    <row r="300" spans="1:1" x14ac:dyDescent="0.2">
      <c r="A300" s="3"/>
    </row>
    <row r="301" spans="1:1" x14ac:dyDescent="0.2">
      <c r="A301" s="3"/>
    </row>
    <row r="302" spans="1:1" x14ac:dyDescent="0.2">
      <c r="A302" s="3"/>
    </row>
    <row r="303" spans="1:1" x14ac:dyDescent="0.2">
      <c r="A303" s="3"/>
    </row>
    <row r="304" spans="1:1" x14ac:dyDescent="0.2">
      <c r="A304" s="3"/>
    </row>
    <row r="305" spans="1:1" x14ac:dyDescent="0.2">
      <c r="A305" s="3"/>
    </row>
    <row r="306" spans="1:1" x14ac:dyDescent="0.2">
      <c r="A306" s="3"/>
    </row>
    <row r="307" spans="1:1" x14ac:dyDescent="0.2">
      <c r="A307" s="3"/>
    </row>
    <row r="308" spans="1:1" x14ac:dyDescent="0.2">
      <c r="A308" s="3"/>
    </row>
    <row r="309" spans="1:1" x14ac:dyDescent="0.2">
      <c r="A309" s="3"/>
    </row>
    <row r="310" spans="1:1" x14ac:dyDescent="0.2">
      <c r="A310" s="3"/>
    </row>
    <row r="311" spans="1:1" x14ac:dyDescent="0.2">
      <c r="A311" s="3"/>
    </row>
    <row r="312" spans="1:1" x14ac:dyDescent="0.2">
      <c r="A312" s="3"/>
    </row>
    <row r="313" spans="1:1" x14ac:dyDescent="0.2">
      <c r="A313" s="3"/>
    </row>
    <row r="314" spans="1:1" x14ac:dyDescent="0.2">
      <c r="A314" s="3"/>
    </row>
    <row r="315" spans="1:1" x14ac:dyDescent="0.2">
      <c r="A315" s="3"/>
    </row>
    <row r="316" spans="1:1" x14ac:dyDescent="0.2">
      <c r="A316" s="3"/>
    </row>
    <row r="317" spans="1:1" x14ac:dyDescent="0.2">
      <c r="A317" s="3"/>
    </row>
    <row r="318" spans="1:1" x14ac:dyDescent="0.2">
      <c r="A318" s="3"/>
    </row>
    <row r="319" spans="1:1" x14ac:dyDescent="0.2">
      <c r="A319" s="3"/>
    </row>
    <row r="320" spans="1:1" x14ac:dyDescent="0.2">
      <c r="A320" s="3"/>
    </row>
    <row r="321" spans="1:1" x14ac:dyDescent="0.2">
      <c r="A321" s="3"/>
    </row>
    <row r="322" spans="1:1" x14ac:dyDescent="0.2">
      <c r="A322" s="3"/>
    </row>
    <row r="323" spans="1:1" x14ac:dyDescent="0.2">
      <c r="A323" s="3"/>
    </row>
    <row r="324" spans="1:1" x14ac:dyDescent="0.2">
      <c r="A324" s="3"/>
    </row>
    <row r="325" spans="1:1" x14ac:dyDescent="0.2">
      <c r="A325" s="3"/>
    </row>
    <row r="326" spans="1:1" x14ac:dyDescent="0.2">
      <c r="A326" s="3"/>
    </row>
    <row r="327" spans="1:1" x14ac:dyDescent="0.2">
      <c r="A327" s="3"/>
    </row>
    <row r="328" spans="1:1" x14ac:dyDescent="0.2">
      <c r="A328" s="3"/>
    </row>
    <row r="329" spans="1:1" x14ac:dyDescent="0.2">
      <c r="A329" s="3"/>
    </row>
    <row r="330" spans="1:1" x14ac:dyDescent="0.2">
      <c r="A330" s="3"/>
    </row>
    <row r="331" spans="1:1" x14ac:dyDescent="0.2">
      <c r="A331" s="3"/>
    </row>
    <row r="332" spans="1:1" x14ac:dyDescent="0.2">
      <c r="A332" s="3"/>
    </row>
    <row r="333" spans="1:1" x14ac:dyDescent="0.2">
      <c r="A333" s="3"/>
    </row>
    <row r="334" spans="1:1" x14ac:dyDescent="0.2">
      <c r="A334" s="3"/>
    </row>
    <row r="335" spans="1:1" x14ac:dyDescent="0.2">
      <c r="A335" s="3"/>
    </row>
    <row r="336" spans="1:1" x14ac:dyDescent="0.2">
      <c r="A336" s="3"/>
    </row>
    <row r="337" spans="1:1" x14ac:dyDescent="0.2">
      <c r="A337" s="3"/>
    </row>
    <row r="338" spans="1:1" x14ac:dyDescent="0.2">
      <c r="A338" s="3"/>
    </row>
    <row r="339" spans="1:1" x14ac:dyDescent="0.2">
      <c r="A339" s="3"/>
    </row>
    <row r="340" spans="1:1" x14ac:dyDescent="0.2">
      <c r="A340" s="3"/>
    </row>
    <row r="341" spans="1:1" x14ac:dyDescent="0.2">
      <c r="A341" s="3"/>
    </row>
    <row r="342" spans="1:1" x14ac:dyDescent="0.2">
      <c r="A342" s="3"/>
    </row>
    <row r="343" spans="1:1" x14ac:dyDescent="0.2">
      <c r="A343" s="3"/>
    </row>
    <row r="344" spans="1:1" x14ac:dyDescent="0.2">
      <c r="A344" s="3"/>
    </row>
    <row r="345" spans="1:1" x14ac:dyDescent="0.2">
      <c r="A345" s="3"/>
    </row>
    <row r="346" spans="1:1" x14ac:dyDescent="0.2">
      <c r="A346" s="3"/>
    </row>
    <row r="347" spans="1:1" x14ac:dyDescent="0.2">
      <c r="A347" s="3"/>
    </row>
    <row r="348" spans="1:1" x14ac:dyDescent="0.2">
      <c r="A348" s="3"/>
    </row>
    <row r="349" spans="1:1" x14ac:dyDescent="0.2">
      <c r="A349" s="3"/>
    </row>
    <row r="350" spans="1:1" x14ac:dyDescent="0.2">
      <c r="A350" s="3"/>
    </row>
    <row r="351" spans="1:1" x14ac:dyDescent="0.2">
      <c r="A351" s="3"/>
    </row>
    <row r="352" spans="1:1" x14ac:dyDescent="0.2">
      <c r="A352" s="3"/>
    </row>
    <row r="353" spans="1:1" x14ac:dyDescent="0.2">
      <c r="A353" s="3"/>
    </row>
    <row r="354" spans="1:1" x14ac:dyDescent="0.2">
      <c r="A354" s="3"/>
    </row>
    <row r="355" spans="1:1" x14ac:dyDescent="0.2">
      <c r="A355" s="3"/>
    </row>
    <row r="356" spans="1:1" x14ac:dyDescent="0.2">
      <c r="A356" s="3"/>
    </row>
    <row r="357" spans="1:1" x14ac:dyDescent="0.2">
      <c r="A357" s="3"/>
    </row>
    <row r="358" spans="1:1" x14ac:dyDescent="0.2">
      <c r="A358" s="3"/>
    </row>
    <row r="359" spans="1:1" x14ac:dyDescent="0.2">
      <c r="A359" s="3"/>
    </row>
    <row r="360" spans="1:1" x14ac:dyDescent="0.2">
      <c r="A360" s="3"/>
    </row>
    <row r="361" spans="1:1" x14ac:dyDescent="0.2">
      <c r="A361" s="3"/>
    </row>
    <row r="362" spans="1:1" x14ac:dyDescent="0.2">
      <c r="A362" s="3"/>
    </row>
    <row r="363" spans="1:1" x14ac:dyDescent="0.2">
      <c r="A363" s="3"/>
    </row>
    <row r="364" spans="1:1" x14ac:dyDescent="0.2">
      <c r="A364" s="3"/>
    </row>
    <row r="365" spans="1:1" x14ac:dyDescent="0.2">
      <c r="A365" s="3"/>
    </row>
    <row r="366" spans="1:1" x14ac:dyDescent="0.2">
      <c r="A366" s="3"/>
    </row>
    <row r="367" spans="1:1" x14ac:dyDescent="0.2">
      <c r="A367" s="3"/>
    </row>
    <row r="368" spans="1:1" x14ac:dyDescent="0.2">
      <c r="A368" s="3"/>
    </row>
    <row r="369" spans="1:1" x14ac:dyDescent="0.2">
      <c r="A369" s="3"/>
    </row>
    <row r="370" spans="1:1" x14ac:dyDescent="0.2">
      <c r="A370" s="3"/>
    </row>
    <row r="371" spans="1:1" x14ac:dyDescent="0.2">
      <c r="A371" s="3"/>
    </row>
    <row r="372" spans="1:1" x14ac:dyDescent="0.2">
      <c r="A372" s="3"/>
    </row>
    <row r="373" spans="1:1" x14ac:dyDescent="0.2">
      <c r="A373" s="3"/>
    </row>
    <row r="374" spans="1:1" x14ac:dyDescent="0.2">
      <c r="A374" s="3"/>
    </row>
    <row r="375" spans="1:1" x14ac:dyDescent="0.2">
      <c r="A375" s="3"/>
    </row>
    <row r="376" spans="1:1" x14ac:dyDescent="0.2">
      <c r="A376" s="3"/>
    </row>
  </sheetData>
  <mergeCells count="42">
    <mergeCell ref="F1:H1"/>
    <mergeCell ref="F5:H5"/>
    <mergeCell ref="B32:C32"/>
    <mergeCell ref="G32:H32"/>
    <mergeCell ref="G33:H33"/>
    <mergeCell ref="G29:H29"/>
    <mergeCell ref="F13:H13"/>
    <mergeCell ref="F12:H12"/>
    <mergeCell ref="G34:H34"/>
    <mergeCell ref="B35:C35"/>
    <mergeCell ref="C47:C48"/>
    <mergeCell ref="B31:C31"/>
    <mergeCell ref="G31:H31"/>
    <mergeCell ref="B33:C33"/>
    <mergeCell ref="B34:C34"/>
    <mergeCell ref="B36:C36"/>
    <mergeCell ref="B38:C38"/>
    <mergeCell ref="E38:G38"/>
    <mergeCell ref="B39:C39"/>
    <mergeCell ref="E39:G39"/>
    <mergeCell ref="F168:H168"/>
    <mergeCell ref="F167:H167"/>
    <mergeCell ref="A43:H43"/>
    <mergeCell ref="G35:H35"/>
    <mergeCell ref="G36:H36"/>
    <mergeCell ref="A50:H50"/>
    <mergeCell ref="E47:H47"/>
    <mergeCell ref="A135:H135"/>
    <mergeCell ref="A44:H44"/>
    <mergeCell ref="A45:H45"/>
    <mergeCell ref="A47:A48"/>
    <mergeCell ref="B47:B48"/>
    <mergeCell ref="B37:C37"/>
    <mergeCell ref="G37:H37"/>
    <mergeCell ref="A117:H117"/>
    <mergeCell ref="A124:H124"/>
    <mergeCell ref="A51:H51"/>
    <mergeCell ref="A107:H107"/>
    <mergeCell ref="B40:H40"/>
    <mergeCell ref="B42:F42"/>
    <mergeCell ref="B41:E41"/>
    <mergeCell ref="D47:D48"/>
  </mergeCells>
  <phoneticPr fontId="13" type="noConversion"/>
  <pageMargins left="0.63" right="0.39370078740157483" top="0.39370078740157483" bottom="0.19685039370078741" header="0.39370078740157483" footer="0.39370078740157483"/>
  <pageSetup paperSize="9" scale="46" fitToHeight="4" orientation="portrait" r:id="rId1"/>
  <rowBreaks count="2" manualBreakCount="2">
    <brk id="70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Єрмоленко Інна Василівна</cp:lastModifiedBy>
  <cp:lastPrinted>2024-05-24T11:50:05Z</cp:lastPrinted>
  <dcterms:created xsi:type="dcterms:W3CDTF">2019-10-17T10:42:43Z</dcterms:created>
  <dcterms:modified xsi:type="dcterms:W3CDTF">2024-07-29T06:30:30Z</dcterms:modified>
</cp:coreProperties>
</file>