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Поддубная\2024\Фін.плани\3 кв\РІШЕННЯ ІІІ кв\додатки\"/>
    </mc:Choice>
  </mc:AlternateContent>
  <bookViews>
    <workbookView xWindow="0" yWindow="0" windowWidth="28800" windowHeight="11745"/>
  </bookViews>
  <sheets>
    <sheet name="Фін пла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'Фін план'!$49:$51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'Фін план'!$A$2:$T$181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  <definedName name="ячс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J110" i="1"/>
  <c r="K110" i="1"/>
  <c r="L110" i="1"/>
  <c r="M110" i="1"/>
  <c r="N110" i="1"/>
  <c r="O110" i="1"/>
  <c r="P110" i="1"/>
  <c r="Q110" i="1"/>
  <c r="R110" i="1"/>
  <c r="S110" i="1"/>
  <c r="Q91" i="1" l="1"/>
  <c r="Q90" i="1" s="1"/>
  <c r="P91" i="1"/>
  <c r="P90" i="1" s="1"/>
  <c r="R91" i="1"/>
  <c r="R90" i="1" s="1"/>
  <c r="I154" i="1"/>
  <c r="J154" i="1"/>
  <c r="K154" i="1"/>
  <c r="L154" i="1"/>
  <c r="M154" i="1"/>
  <c r="N154" i="1"/>
  <c r="O91" i="1" l="1"/>
  <c r="O90" i="1" s="1"/>
  <c r="S91" i="1" l="1"/>
  <c r="S90" i="1" s="1"/>
  <c r="I132" i="1" l="1"/>
  <c r="J132" i="1"/>
  <c r="K132" i="1"/>
  <c r="L132" i="1"/>
  <c r="M132" i="1"/>
  <c r="N132" i="1"/>
  <c r="P81" i="1" l="1"/>
  <c r="I139" i="1" l="1"/>
  <c r="I152" i="1"/>
  <c r="I163" i="1"/>
  <c r="J166" i="1" l="1"/>
  <c r="J71" i="1" l="1"/>
  <c r="I71" i="1"/>
  <c r="K71" i="1" s="1"/>
  <c r="L152" i="1"/>
  <c r="M71" i="1" l="1"/>
  <c r="L71" i="1"/>
  <c r="N71" i="1" s="1"/>
  <c r="P163" i="1" l="1"/>
  <c r="S163" i="1"/>
  <c r="R163" i="1"/>
  <c r="Q163" i="1"/>
  <c r="O163" i="1" l="1"/>
  <c r="O159" i="1" l="1"/>
  <c r="Q152" i="1"/>
  <c r="O152" i="1"/>
  <c r="P152" i="1"/>
  <c r="R152" i="1"/>
  <c r="S152" i="1" l="1"/>
  <c r="J74" i="1"/>
  <c r="O76" i="1"/>
</calcChain>
</file>

<file path=xl/sharedStrings.xml><?xml version="1.0" encoding="utf-8"?>
<sst xmlns="http://schemas.openxmlformats.org/spreadsheetml/2006/main" count="193" uniqueCount="165">
  <si>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</si>
  <si>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</si>
  <si>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</si>
  <si>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</si>
  <si>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</si>
  <si>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</si>
  <si>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</si>
  <si>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</si>
  <si>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</si>
  <si>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</si>
  <si>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</si>
  <si>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</si>
  <si>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</si>
  <si>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</si>
  <si>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</si>
  <si>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</si>
  <si>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</si>
  <si>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</si>
  <si>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</si>
  <si>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</si>
  <si>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</si>
  <si>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</si>
  <si>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</si>
  <si>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</si>
  <si>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</si>
  <si>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</si>
  <si>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</si>
  <si>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</si>
  <si>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</si>
  <si>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</si>
  <si>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</si>
  <si>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</si>
  <si>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</si>
  <si>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</si>
  <si>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</si>
  <si>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</si>
  <si>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</si>
  <si>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</si>
  <si>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</si>
  <si>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</si>
  <si>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</si>
  <si>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</si>
  <si>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</si>
  <si>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</si>
  <si>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</si>
  <si>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</si>
  <si>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М.П. (підпис, ініціали, прізвище)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</si>
  <si>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</si>
  <si>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</si>
  <si>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</si>
  <si>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</si>
  <si>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</si>
  <si>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</si>
  <si>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</si>
  <si>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</si>
  <si>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</si>
  <si>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</si>
  <si>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</si>
  <si>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</si>
  <si>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</si>
  <si>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</si>
  <si>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</si>
  <si>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</si>
  <si>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</si>
  <si>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</si>
  <si>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</si>
  <si>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</si>
  <si>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</si>
  <si>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</si>
  <si>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</si>
  <si>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</si>
  <si>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</si>
  <si>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</si>
  <si>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</si>
  <si>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</si>
  <si>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</si>
  <si>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</si>
  <si>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</si>
  <si>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</si>
  <si>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</si>
  <si>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</si>
  <si>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</si>
  <si>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</si>
  <si>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</si>
  <si>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</si>
  <si>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</si>
  <si>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</si>
  <si>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</si>
  <si>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</si>
  <si>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</si>
  <si>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</si>
  <si>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</si>
  <si>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</si>
  <si>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</si>
  <si>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</si>
  <si>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Кошти, отримані від надання платних послуг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</si>
  <si>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</si>
  <si>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</si>
  <si>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</si>
  <si>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</si>
  <si>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</si>
  <si>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</si>
  <si>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</si>
  <si>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</si>
  <si>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</si>
  <si>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</si>
  <si>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</si>
  <si>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</si>
  <si>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</si>
  <si>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</si>
  <si>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</si>
  <si>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</si>
  <si>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</si>
  <si>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</si>
  <si>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</si>
  <si>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</si>
  <si>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</si>
  <si>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</si>
  <si>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</si>
  <si>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</si>
  <si>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</si>
  <si>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</si>
  <si>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</si>
  <si>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</si>
  <si>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</si>
  <si>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</si>
  <si>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</si>
  <si>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</si>
  <si>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</si>
  <si>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</si>
  <si>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</si>
  <si>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</si>
  <si>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</si>
  <si>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</si>
  <si>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</si>
  <si>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</si>
  <si>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х</t>
  </si>
  <si>
    <t>Комунальне некомерційне підприємство"Клінічна лікарня № 4" Сумської міської ради</t>
  </si>
  <si>
    <t>комунальне підприємство</t>
  </si>
  <si>
    <t>Сумська</t>
  </si>
  <si>
    <t>Сумська міська рада</t>
  </si>
  <si>
    <t>охорона здоров'я</t>
  </si>
  <si>
    <t>діяльність лікарняних закладів</t>
  </si>
  <si>
    <t xml:space="preserve"> тис.гривень</t>
  </si>
  <si>
    <t>(0542) 787 300</t>
  </si>
  <si>
    <t>2000300</t>
  </si>
  <si>
    <t>Кравцов Дмитро Вікторович</t>
  </si>
  <si>
    <t>86.1</t>
  </si>
  <si>
    <r>
      <t>Інші поточні видатки (</t>
    </r>
    <r>
      <rPr>
        <sz val="14"/>
        <rFont val="Times New Roman"/>
        <family val="1"/>
        <charset val="204"/>
      </rPr>
      <t>комісія банку)</t>
    </r>
  </si>
  <si>
    <t>Д.В. Кравцов</t>
  </si>
  <si>
    <t>Керівник</t>
  </si>
  <si>
    <t>Оплата послуг (крім комунальних) (медичні огляди)</t>
  </si>
  <si>
    <t>на  2024  рік</t>
  </si>
  <si>
    <t>м.Суми вул. Хворостянка 3</t>
  </si>
  <si>
    <t xml:space="preserve">Начальник Управління внутрішнього контролю та </t>
  </si>
  <si>
    <t>аудиту Сумської міської ради</t>
  </si>
  <si>
    <t>(Рішення Виконавчого комітету Сумської міської ради)</t>
  </si>
  <si>
    <t>Кошти, отримані від надання платних послуг за основним видом діяльності</t>
  </si>
  <si>
    <t>Інші операційні доходи, які не включені в рядки 1011-1018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</si>
  <si>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</si>
  <si>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</si>
  <si>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</si>
  <si>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Додаток</t>
  </si>
  <si>
    <t>до рішення виконавчого комітету</t>
  </si>
  <si>
    <t>від 08.10.2024 № 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</si>
</sst>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_);_(@_)"/>
    <numFmt numFmtId="168" formatCode="0.0"/>
    <numFmt numFmtId="169" formatCode="0.0%"/>
    <numFmt numFmtId="170" formatCode="_-* #,##0.0\ _₴_-;\-* #,##0.0\ _₴_-;_-* &quot;-&quot;?\ _₴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2" borderId="3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166" fontId="2" fillId="2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6" fontId="2" fillId="2" borderId="3" xfId="0" applyNumberFormat="1" applyFont="1" applyFill="1" applyBorder="1" applyAlignment="1">
      <alignment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70" fontId="2" fillId="2" borderId="3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vertical="center" wrapText="1"/>
    </xf>
    <xf numFmtId="169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quotePrefix="1" applyFont="1" applyFill="1" applyBorder="1" applyAlignment="1">
      <alignment horizontal="center" vertical="center"/>
    </xf>
    <xf numFmtId="168" fontId="7" fillId="2" borderId="3" xfId="0" applyNumberFormat="1" applyFont="1" applyFill="1" applyBorder="1" applyAlignment="1">
      <alignment horizontal="center" vertical="center" wrapText="1"/>
    </xf>
    <xf numFmtId="168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2" fillId="2" borderId="3" xfId="0" applyFont="1" applyFill="1" applyBorder="1" applyAlignment="1">
      <alignment horizontal="left" vertical="top" wrapText="1"/>
    </xf>
    <xf numFmtId="168" fontId="2" fillId="2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168" fontId="2" fillId="2" borderId="3" xfId="0" quotePrefix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2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/>
    <xf numFmtId="164" fontId="18" fillId="2" borderId="0" xfId="0" applyNumberFormat="1" applyFont="1" applyFill="1"/>
    <xf numFmtId="168" fontId="16" fillId="2" borderId="0" xfId="0" applyNumberFormat="1" applyFont="1" applyFill="1" applyAlignment="1">
      <alignment vertical="center"/>
    </xf>
    <xf numFmtId="167" fontId="8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2:T389"/>
  <sheetViews>
    <sheetView tabSelected="1" view="pageBreakPreview" zoomScale="70" zoomScaleNormal="100" zoomScaleSheetLayoutView="70" workbookViewId="0">
      <selection activeCell="F4" sqref="F4:H4"/>
    </sheetView>
  </sheetViews>
  <sheetFormatPr defaultColWidth="8.85546875" defaultRowHeight="18.75" x14ac:dyDescent="0.2"/>
  <cols>
    <col min="1" max="1" width="60" style="17" customWidth="1"/>
    <col min="2" max="2" width="10.85546875" style="24" customWidth="1"/>
    <col min="3" max="3" width="16.42578125" style="24" customWidth="1"/>
    <col min="4" max="4" width="16" style="24" customWidth="1"/>
    <col min="5" max="5" width="16.85546875" style="17" customWidth="1"/>
    <col min="6" max="6" width="12.5703125" style="25" customWidth="1"/>
    <col min="7" max="7" width="15.85546875" style="17" bestFit="1" customWidth="1"/>
    <col min="8" max="8" width="17.85546875" style="17" customWidth="1"/>
    <col min="9" max="9" width="13.28515625" style="17" hidden="1" customWidth="1"/>
    <col min="10" max="10" width="14.28515625" style="17" hidden="1" customWidth="1"/>
    <col min="11" max="11" width="11.28515625" style="17" hidden="1" customWidth="1"/>
    <col min="12" max="14" width="0" style="17" hidden="1" customWidth="1"/>
    <col min="15" max="15" width="12.85546875" style="17" hidden="1" customWidth="1"/>
    <col min="16" max="16" width="9.7109375" style="17" hidden="1" customWidth="1"/>
    <col min="17" max="17" width="12.140625" style="17" hidden="1" customWidth="1"/>
    <col min="18" max="19" width="11.7109375" style="17" hidden="1" customWidth="1"/>
    <col min="20" max="20" width="11" style="17" customWidth="1"/>
    <col min="21" max="16384" width="8.85546875" style="17"/>
  </cols>
  <sheetData>
    <row r="2" spans="5:20" ht="19.5" customHeight="1" x14ac:dyDescent="0.2">
      <c r="F2" s="106" t="s">
        <v>162</v>
      </c>
      <c r="G2" s="106"/>
      <c r="H2" s="10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5:20" x14ac:dyDescent="0.2">
      <c r="F3" s="107" t="s">
        <v>163</v>
      </c>
      <c r="G3" s="107"/>
      <c r="H3" s="107"/>
    </row>
    <row r="4" spans="5:20" ht="15" customHeight="1" x14ac:dyDescent="0.2">
      <c r="F4" s="107" t="s">
        <v>164</v>
      </c>
      <c r="G4" s="107"/>
      <c r="H4" s="107"/>
    </row>
    <row r="5" spans="5:20" ht="24" customHeight="1" x14ac:dyDescent="0.2">
      <c r="F5" s="25" t="s">
        <v>47</v>
      </c>
      <c r="H5" s="27"/>
    </row>
    <row r="6" spans="5:20" x14ac:dyDescent="0.2">
      <c r="F6" s="28"/>
      <c r="G6" s="29"/>
      <c r="H6" s="30"/>
    </row>
    <row r="7" spans="5:20" ht="37.5" customHeight="1" x14ac:dyDescent="0.2">
      <c r="F7" s="134" t="s">
        <v>156</v>
      </c>
      <c r="G7" s="134"/>
      <c r="H7" s="134"/>
    </row>
    <row r="8" spans="5:20" x14ac:dyDescent="0.2">
      <c r="F8" s="28"/>
      <c r="G8" s="29"/>
      <c r="H8" s="30"/>
    </row>
    <row r="9" spans="5:20" x14ac:dyDescent="0.2">
      <c r="F9" s="31" t="s">
        <v>46</v>
      </c>
      <c r="H9" s="27"/>
    </row>
    <row r="10" spans="5:20" x14ac:dyDescent="0.2">
      <c r="F10" s="28"/>
      <c r="G10" s="29"/>
      <c r="H10" s="30"/>
    </row>
    <row r="11" spans="5:20" x14ac:dyDescent="0.2">
      <c r="F11" s="31" t="s">
        <v>42</v>
      </c>
      <c r="H11" s="27"/>
    </row>
    <row r="12" spans="5:20" x14ac:dyDescent="0.2">
      <c r="F12" s="31"/>
      <c r="H12" s="27"/>
    </row>
    <row r="13" spans="5:20" ht="23.25" customHeight="1" x14ac:dyDescent="0.2">
      <c r="E13" s="24"/>
      <c r="F13" s="25" t="s">
        <v>45</v>
      </c>
      <c r="H13" s="27"/>
    </row>
    <row r="14" spans="5:20" ht="23.25" customHeight="1" x14ac:dyDescent="0.2">
      <c r="E14" s="24"/>
      <c r="F14" s="32" t="s">
        <v>154</v>
      </c>
      <c r="G14" s="33"/>
      <c r="H14" s="34"/>
    </row>
    <row r="15" spans="5:20" ht="23.25" customHeight="1" x14ac:dyDescent="0.2">
      <c r="E15" s="24"/>
      <c r="F15" s="35" t="s">
        <v>155</v>
      </c>
      <c r="G15" s="29"/>
      <c r="H15" s="30"/>
    </row>
    <row r="16" spans="5:20" ht="23.25" customHeight="1" x14ac:dyDescent="0.2">
      <c r="E16" s="24"/>
      <c r="F16" s="28"/>
      <c r="G16" s="29"/>
      <c r="H16" s="30"/>
    </row>
    <row r="17" spans="1:8" ht="23.25" customHeight="1" x14ac:dyDescent="0.2">
      <c r="E17" s="24"/>
      <c r="F17" s="31" t="s">
        <v>43</v>
      </c>
      <c r="H17" s="27"/>
    </row>
    <row r="18" spans="1:8" ht="23.25" customHeight="1" x14ac:dyDescent="0.2">
      <c r="E18" s="24"/>
      <c r="F18" s="28"/>
      <c r="G18" s="29"/>
      <c r="H18" s="30"/>
    </row>
    <row r="19" spans="1:8" ht="23.25" customHeight="1" x14ac:dyDescent="0.2">
      <c r="E19" s="24"/>
      <c r="F19" s="31" t="s">
        <v>42</v>
      </c>
      <c r="H19" s="27"/>
    </row>
    <row r="20" spans="1:8" ht="23.25" customHeight="1" x14ac:dyDescent="0.2">
      <c r="E20" s="24"/>
      <c r="H20" s="27"/>
    </row>
    <row r="21" spans="1:8" x14ac:dyDescent="0.2">
      <c r="E21" s="24"/>
      <c r="F21" s="25" t="s">
        <v>45</v>
      </c>
    </row>
    <row r="22" spans="1:8" x14ac:dyDescent="0.2">
      <c r="B22" s="17"/>
      <c r="C22" s="17"/>
      <c r="D22" s="17"/>
      <c r="F22" s="36"/>
      <c r="G22" s="37"/>
      <c r="H22" s="37"/>
    </row>
    <row r="23" spans="1:8" x14ac:dyDescent="0.2">
      <c r="A23" s="38"/>
      <c r="B23" s="17"/>
      <c r="C23" s="17"/>
      <c r="D23" s="17"/>
      <c r="F23" s="31" t="s">
        <v>44</v>
      </c>
    </row>
    <row r="24" spans="1:8" x14ac:dyDescent="0.2">
      <c r="B24" s="17"/>
      <c r="C24" s="17"/>
      <c r="D24" s="17"/>
      <c r="F24" s="28"/>
      <c r="G24" s="29"/>
      <c r="H24" s="29"/>
    </row>
    <row r="25" spans="1:8" x14ac:dyDescent="0.2">
      <c r="A25" s="38"/>
      <c r="B25" s="17"/>
      <c r="C25" s="17"/>
      <c r="D25" s="17"/>
      <c r="F25" s="31" t="s">
        <v>43</v>
      </c>
      <c r="G25" s="38"/>
      <c r="H25" s="38"/>
    </row>
    <row r="26" spans="1:8" x14ac:dyDescent="0.2">
      <c r="B26" s="17"/>
      <c r="C26" s="17"/>
      <c r="D26" s="17"/>
      <c r="F26" s="28"/>
      <c r="G26" s="29"/>
      <c r="H26" s="29"/>
    </row>
    <row r="27" spans="1:8" x14ac:dyDescent="0.2">
      <c r="A27" s="38"/>
      <c r="B27" s="17"/>
      <c r="C27" s="17"/>
      <c r="D27" s="17"/>
      <c r="F27" s="31" t="s">
        <v>42</v>
      </c>
      <c r="G27" s="38"/>
      <c r="H27" s="38"/>
    </row>
    <row r="28" spans="1:8" x14ac:dyDescent="0.2">
      <c r="A28" s="38"/>
      <c r="B28" s="17"/>
      <c r="C28" s="17"/>
      <c r="D28" s="17"/>
      <c r="F28" s="31"/>
      <c r="G28" s="39" t="s">
        <v>64</v>
      </c>
      <c r="H28" s="39"/>
    </row>
    <row r="29" spans="1:8" x14ac:dyDescent="0.2">
      <c r="A29" s="38"/>
      <c r="B29" s="17"/>
      <c r="C29" s="17"/>
      <c r="D29" s="17"/>
      <c r="F29" s="31"/>
      <c r="G29" s="39" t="s">
        <v>65</v>
      </c>
      <c r="H29" s="39"/>
    </row>
    <row r="30" spans="1:8" x14ac:dyDescent="0.2">
      <c r="A30" s="38"/>
      <c r="B30" s="17"/>
      <c r="C30" s="17"/>
      <c r="D30" s="17"/>
      <c r="F30" s="31"/>
      <c r="G30" s="39" t="s">
        <v>67</v>
      </c>
      <c r="H30" s="39" t="s">
        <v>136</v>
      </c>
    </row>
    <row r="31" spans="1:8" ht="20.25" customHeight="1" x14ac:dyDescent="0.2">
      <c r="A31" s="38"/>
      <c r="B31" s="17"/>
      <c r="C31" s="17"/>
      <c r="D31" s="17"/>
      <c r="F31" s="31"/>
      <c r="G31" s="137" t="s">
        <v>66</v>
      </c>
      <c r="H31" s="138"/>
    </row>
    <row r="33" spans="1:8" x14ac:dyDescent="0.2">
      <c r="B33" s="139"/>
      <c r="C33" s="139"/>
      <c r="D33" s="40"/>
      <c r="E33" s="41"/>
      <c r="F33" s="42"/>
      <c r="G33" s="140" t="s">
        <v>41</v>
      </c>
      <c r="H33" s="141"/>
    </row>
    <row r="34" spans="1:8" ht="69.75" customHeight="1" x14ac:dyDescent="0.2">
      <c r="A34" s="43" t="s">
        <v>40</v>
      </c>
      <c r="B34" s="124" t="s">
        <v>137</v>
      </c>
      <c r="C34" s="124"/>
      <c r="D34" s="125"/>
      <c r="E34" s="44" t="s">
        <v>39</v>
      </c>
      <c r="F34" s="45"/>
      <c r="G34" s="135" t="s">
        <v>145</v>
      </c>
      <c r="H34" s="136"/>
    </row>
    <row r="35" spans="1:8" ht="30" customHeight="1" x14ac:dyDescent="0.2">
      <c r="A35" s="43" t="s">
        <v>38</v>
      </c>
      <c r="B35" s="124" t="s">
        <v>138</v>
      </c>
      <c r="C35" s="124"/>
      <c r="D35" s="125"/>
      <c r="E35" s="44" t="s">
        <v>37</v>
      </c>
      <c r="F35" s="46"/>
      <c r="G35" s="111">
        <v>150</v>
      </c>
      <c r="H35" s="112"/>
    </row>
    <row r="36" spans="1:8" ht="18.75" customHeight="1" x14ac:dyDescent="0.2">
      <c r="A36" s="43" t="s">
        <v>36</v>
      </c>
      <c r="B36" s="124" t="s">
        <v>139</v>
      </c>
      <c r="C36" s="124"/>
      <c r="D36" s="47"/>
      <c r="E36" s="44" t="s">
        <v>35</v>
      </c>
      <c r="F36" s="46"/>
      <c r="G36" s="111">
        <v>5910136600</v>
      </c>
      <c r="H36" s="112"/>
    </row>
    <row r="37" spans="1:8" ht="18.75" customHeight="1" x14ac:dyDescent="0.2">
      <c r="A37" s="43" t="s">
        <v>34</v>
      </c>
      <c r="B37" s="124" t="s">
        <v>140</v>
      </c>
      <c r="C37" s="124"/>
      <c r="D37" s="47"/>
      <c r="E37" s="44" t="s">
        <v>33</v>
      </c>
      <c r="F37" s="48"/>
      <c r="G37" s="111"/>
      <c r="H37" s="112"/>
    </row>
    <row r="38" spans="1:8" ht="18" customHeight="1" x14ac:dyDescent="0.2">
      <c r="A38" s="43" t="s">
        <v>32</v>
      </c>
      <c r="B38" s="124" t="s">
        <v>141</v>
      </c>
      <c r="C38" s="124"/>
      <c r="D38" s="47"/>
      <c r="E38" s="44" t="s">
        <v>31</v>
      </c>
      <c r="F38" s="48"/>
      <c r="G38" s="111"/>
      <c r="H38" s="112"/>
    </row>
    <row r="39" spans="1:8" ht="38.25" customHeight="1" x14ac:dyDescent="0.2">
      <c r="A39" s="43" t="s">
        <v>30</v>
      </c>
      <c r="B39" s="124" t="s">
        <v>142</v>
      </c>
      <c r="C39" s="124"/>
      <c r="D39" s="125"/>
      <c r="E39" s="49" t="s">
        <v>29</v>
      </c>
      <c r="F39" s="48"/>
      <c r="G39" s="111" t="s">
        <v>147</v>
      </c>
      <c r="H39" s="112"/>
    </row>
    <row r="40" spans="1:8" ht="18.75" customHeight="1" x14ac:dyDescent="0.2">
      <c r="A40" s="43" t="s">
        <v>28</v>
      </c>
      <c r="B40" s="124" t="s">
        <v>143</v>
      </c>
      <c r="C40" s="125"/>
      <c r="D40" s="50"/>
      <c r="E40" s="126" t="s">
        <v>27</v>
      </c>
      <c r="F40" s="124"/>
      <c r="G40" s="125"/>
      <c r="H40" s="51"/>
    </row>
    <row r="41" spans="1:8" ht="18.75" customHeight="1" x14ac:dyDescent="0.2">
      <c r="A41" s="43" t="s">
        <v>26</v>
      </c>
      <c r="B41" s="124" t="s">
        <v>138</v>
      </c>
      <c r="C41" s="124"/>
      <c r="D41" s="125"/>
      <c r="E41" s="126" t="s">
        <v>25</v>
      </c>
      <c r="F41" s="124"/>
      <c r="G41" s="125"/>
      <c r="H41" s="52"/>
    </row>
    <row r="42" spans="1:8" ht="18.75" customHeight="1" x14ac:dyDescent="0.2">
      <c r="A42" s="43" t="s">
        <v>24</v>
      </c>
      <c r="B42" s="124" t="s">
        <v>153</v>
      </c>
      <c r="C42" s="124"/>
      <c r="D42" s="124"/>
      <c r="E42" s="124"/>
      <c r="F42" s="124"/>
      <c r="G42" s="124"/>
      <c r="H42" s="125"/>
    </row>
    <row r="43" spans="1:8" ht="18.75" customHeight="1" x14ac:dyDescent="0.2">
      <c r="A43" s="43" t="s">
        <v>23</v>
      </c>
      <c r="B43" s="133" t="s">
        <v>144</v>
      </c>
      <c r="C43" s="133"/>
      <c r="D43" s="133"/>
      <c r="E43" s="133"/>
      <c r="F43" s="6"/>
      <c r="G43" s="6"/>
      <c r="H43" s="53"/>
    </row>
    <row r="44" spans="1:8" ht="18.75" customHeight="1" x14ac:dyDescent="0.2">
      <c r="A44" s="43" t="s">
        <v>22</v>
      </c>
      <c r="B44" s="124" t="s">
        <v>146</v>
      </c>
      <c r="C44" s="124"/>
      <c r="D44" s="124"/>
      <c r="E44" s="124"/>
      <c r="F44" s="124"/>
      <c r="G44" s="54"/>
      <c r="H44" s="55"/>
    </row>
    <row r="45" spans="1:8" x14ac:dyDescent="0.2">
      <c r="A45" s="110"/>
      <c r="B45" s="110"/>
      <c r="C45" s="110"/>
      <c r="D45" s="110"/>
      <c r="E45" s="110"/>
      <c r="F45" s="110"/>
      <c r="G45" s="110"/>
      <c r="H45" s="110"/>
    </row>
    <row r="46" spans="1:8" x14ac:dyDescent="0.2">
      <c r="A46" s="119" t="s">
        <v>55</v>
      </c>
      <c r="B46" s="119"/>
      <c r="C46" s="119"/>
      <c r="D46" s="119"/>
      <c r="E46" s="119"/>
      <c r="F46" s="119"/>
      <c r="G46" s="119"/>
      <c r="H46" s="119"/>
    </row>
    <row r="47" spans="1:8" x14ac:dyDescent="0.2">
      <c r="A47" s="120" t="s">
        <v>152</v>
      </c>
      <c r="B47" s="120"/>
      <c r="C47" s="120"/>
      <c r="D47" s="120"/>
      <c r="E47" s="120"/>
      <c r="F47" s="120"/>
      <c r="G47" s="120"/>
      <c r="H47" s="120"/>
    </row>
    <row r="48" spans="1:8" x14ac:dyDescent="0.2">
      <c r="A48" s="56"/>
      <c r="B48" s="57"/>
      <c r="C48" s="56"/>
      <c r="D48" s="56"/>
      <c r="E48" s="56"/>
      <c r="F48" s="58"/>
      <c r="G48" s="56"/>
      <c r="H48" s="59" t="s">
        <v>63</v>
      </c>
    </row>
    <row r="49" spans="1:20" s="60" customFormat="1" ht="18.75" customHeight="1" x14ac:dyDescent="0.2">
      <c r="A49" s="121" t="s">
        <v>21</v>
      </c>
      <c r="B49" s="122" t="s">
        <v>20</v>
      </c>
      <c r="C49" s="122" t="s">
        <v>56</v>
      </c>
      <c r="D49" s="122" t="s">
        <v>57</v>
      </c>
      <c r="E49" s="116" t="s">
        <v>58</v>
      </c>
      <c r="F49" s="117"/>
      <c r="G49" s="117"/>
      <c r="H49" s="118"/>
    </row>
    <row r="50" spans="1:20" s="60" customFormat="1" ht="63" customHeight="1" x14ac:dyDescent="0.2">
      <c r="A50" s="121"/>
      <c r="B50" s="123"/>
      <c r="C50" s="123"/>
      <c r="D50" s="123"/>
      <c r="E50" s="61" t="s">
        <v>59</v>
      </c>
      <c r="F50" s="62" t="s">
        <v>60</v>
      </c>
      <c r="G50" s="61" t="s">
        <v>61</v>
      </c>
      <c r="H50" s="61" t="s">
        <v>62</v>
      </c>
    </row>
    <row r="51" spans="1:20" x14ac:dyDescent="0.2">
      <c r="A51" s="63">
        <v>1</v>
      </c>
      <c r="B51" s="51">
        <v>2</v>
      </c>
      <c r="C51" s="51">
        <v>3</v>
      </c>
      <c r="D51" s="51">
        <v>4</v>
      </c>
      <c r="E51" s="51">
        <v>5</v>
      </c>
      <c r="F51" s="64">
        <v>6</v>
      </c>
      <c r="G51" s="51">
        <v>7</v>
      </c>
      <c r="H51" s="51">
        <v>8</v>
      </c>
    </row>
    <row r="52" spans="1:20" x14ac:dyDescent="0.2">
      <c r="A52" s="113" t="s">
        <v>19</v>
      </c>
      <c r="B52" s="114"/>
      <c r="C52" s="114"/>
      <c r="D52" s="114"/>
      <c r="E52" s="114"/>
      <c r="F52" s="114"/>
      <c r="G52" s="114"/>
      <c r="H52" s="115"/>
    </row>
    <row r="53" spans="1:20" s="65" customFormat="1" ht="18.75" customHeight="1" x14ac:dyDescent="0.2">
      <c r="A53" s="130" t="s">
        <v>18</v>
      </c>
      <c r="B53" s="131"/>
      <c r="C53" s="131"/>
      <c r="D53" s="131"/>
      <c r="E53" s="131"/>
      <c r="F53" s="131"/>
      <c r="G53" s="131"/>
      <c r="H53" s="132"/>
    </row>
    <row r="54" spans="1:20" s="65" customFormat="1" ht="27.75" customHeight="1" x14ac:dyDescent="0.2">
      <c r="A54" s="66" t="s">
        <v>78</v>
      </c>
      <c r="B54" s="67">
        <v>1000</v>
      </c>
      <c r="C54" s="3">
        <v>91555.5</v>
      </c>
      <c r="D54" s="3">
        <v>68839.199999999997</v>
      </c>
      <c r="E54" s="16">
        <v>17109</v>
      </c>
      <c r="F54" s="68">
        <v>16696.900000000001</v>
      </c>
      <c r="G54" s="68">
        <v>18970</v>
      </c>
      <c r="H54" s="68">
        <v>16063.3</v>
      </c>
      <c r="O54" s="69"/>
    </row>
    <row r="55" spans="1:20" s="65" customFormat="1" ht="38.25" customHeight="1" x14ac:dyDescent="0.2">
      <c r="A55" s="1" t="s">
        <v>157</v>
      </c>
      <c r="B55" s="2">
        <v>1001</v>
      </c>
      <c r="C55" s="3">
        <v>82674.100000000006</v>
      </c>
      <c r="D55" s="3">
        <v>59059.199999999997</v>
      </c>
      <c r="E55" s="22">
        <v>14709</v>
      </c>
      <c r="F55" s="22">
        <v>14496.9</v>
      </c>
      <c r="G55" s="22">
        <v>15990</v>
      </c>
      <c r="H55" s="14">
        <v>13863.3</v>
      </c>
      <c r="O55" s="69"/>
      <c r="T55" s="70"/>
    </row>
    <row r="56" spans="1:20" s="65" customFormat="1" ht="23.25" customHeight="1" x14ac:dyDescent="0.2">
      <c r="A56" s="1" t="s">
        <v>95</v>
      </c>
      <c r="B56" s="2">
        <v>1002</v>
      </c>
      <c r="C56" s="3">
        <v>8881.4</v>
      </c>
      <c r="D56" s="3">
        <v>9780</v>
      </c>
      <c r="E56" s="16">
        <v>2400</v>
      </c>
      <c r="F56" s="16">
        <v>2200</v>
      </c>
      <c r="G56" s="16">
        <v>2980</v>
      </c>
      <c r="H56" s="16">
        <v>2200</v>
      </c>
      <c r="O56" s="69"/>
      <c r="P56" s="69"/>
    </row>
    <row r="57" spans="1:20" s="65" customFormat="1" x14ac:dyDescent="0.2">
      <c r="A57" s="66" t="s">
        <v>79</v>
      </c>
      <c r="B57" s="67">
        <v>1010</v>
      </c>
      <c r="C57" s="3">
        <v>15582.5</v>
      </c>
      <c r="D57" s="3">
        <v>21934.299999999996</v>
      </c>
      <c r="E57" s="3">
        <v>6282.5</v>
      </c>
      <c r="F57" s="3">
        <v>3915.0999999999995</v>
      </c>
      <c r="G57" s="3">
        <v>4555.1000000000004</v>
      </c>
      <c r="H57" s="3">
        <v>7181.6</v>
      </c>
    </row>
    <row r="58" spans="1:20" s="65" customFormat="1" ht="37.5" x14ac:dyDescent="0.2">
      <c r="A58" s="1" t="s">
        <v>96</v>
      </c>
      <c r="B58" s="2">
        <v>1011</v>
      </c>
      <c r="C58" s="3">
        <v>951.4</v>
      </c>
      <c r="D58" s="3">
        <v>2439.6</v>
      </c>
      <c r="E58" s="16">
        <v>766.9</v>
      </c>
      <c r="F58" s="16">
        <v>162.69999999999999</v>
      </c>
      <c r="G58" s="16">
        <v>699.5</v>
      </c>
      <c r="H58" s="16">
        <v>810.5</v>
      </c>
    </row>
    <row r="59" spans="1:20" s="65" customFormat="1" x14ac:dyDescent="0.2">
      <c r="A59" s="1" t="s">
        <v>97</v>
      </c>
      <c r="B59" s="2">
        <v>1012</v>
      </c>
      <c r="C59" s="3">
        <v>0</v>
      </c>
      <c r="D59" s="3">
        <v>0</v>
      </c>
      <c r="E59" s="16"/>
      <c r="F59" s="3"/>
      <c r="G59" s="3"/>
      <c r="H59" s="3"/>
    </row>
    <row r="60" spans="1:20" s="65" customFormat="1" x14ac:dyDescent="0.2">
      <c r="A60" s="1" t="s">
        <v>98</v>
      </c>
      <c r="B60" s="2">
        <v>1013</v>
      </c>
      <c r="C60" s="3">
        <v>0</v>
      </c>
      <c r="D60" s="3">
        <v>0</v>
      </c>
      <c r="E60" s="16"/>
      <c r="F60" s="3"/>
      <c r="G60" s="3"/>
      <c r="H60" s="3"/>
    </row>
    <row r="61" spans="1:20" s="65" customFormat="1" x14ac:dyDescent="0.2">
      <c r="A61" s="1" t="s">
        <v>99</v>
      </c>
      <c r="B61" s="2">
        <v>1014</v>
      </c>
      <c r="C61" s="3">
        <v>12365.5</v>
      </c>
      <c r="D61" s="3">
        <v>13152.199999999999</v>
      </c>
      <c r="E61" s="16">
        <v>4010.2999999999997</v>
      </c>
      <c r="F61" s="3">
        <v>2824.3999999999996</v>
      </c>
      <c r="G61" s="3">
        <v>1664</v>
      </c>
      <c r="H61" s="3">
        <v>4653.5</v>
      </c>
    </row>
    <row r="62" spans="1:20" s="65" customFormat="1" ht="37.5" x14ac:dyDescent="0.2">
      <c r="A62" s="1" t="s">
        <v>100</v>
      </c>
      <c r="B62" s="2">
        <v>1015</v>
      </c>
      <c r="C62" s="3">
        <v>2091.6</v>
      </c>
      <c r="D62" s="3">
        <v>5903.4</v>
      </c>
      <c r="E62" s="16">
        <v>1290</v>
      </c>
      <c r="F62" s="3">
        <v>915.4</v>
      </c>
      <c r="G62" s="3">
        <v>1998</v>
      </c>
      <c r="H62" s="3">
        <v>1700</v>
      </c>
    </row>
    <row r="63" spans="1:20" s="65" customFormat="1" ht="20.25" customHeight="1" x14ac:dyDescent="0.2">
      <c r="A63" s="71" t="s">
        <v>101</v>
      </c>
      <c r="B63" s="2">
        <v>1016</v>
      </c>
      <c r="C63" s="3">
        <v>0</v>
      </c>
      <c r="D63" s="3">
        <v>0</v>
      </c>
      <c r="E63" s="16"/>
      <c r="F63" s="3"/>
      <c r="G63" s="3"/>
      <c r="H63" s="3"/>
    </row>
    <row r="64" spans="1:20" s="65" customFormat="1" ht="37.5" x14ac:dyDescent="0.2">
      <c r="A64" s="1" t="s">
        <v>102</v>
      </c>
      <c r="B64" s="2">
        <v>1017</v>
      </c>
      <c r="C64" s="3">
        <v>0</v>
      </c>
      <c r="D64" s="3">
        <v>0</v>
      </c>
      <c r="E64" s="16"/>
      <c r="F64" s="3"/>
      <c r="G64" s="3"/>
      <c r="H64" s="3"/>
    </row>
    <row r="65" spans="1:15" s="65" customFormat="1" ht="37.5" x14ac:dyDescent="0.2">
      <c r="A65" s="1" t="s">
        <v>103</v>
      </c>
      <c r="B65" s="2">
        <v>1018</v>
      </c>
      <c r="C65" s="3">
        <v>8.1</v>
      </c>
      <c r="D65" s="3">
        <v>57.800000000000004</v>
      </c>
      <c r="E65" s="16">
        <v>10</v>
      </c>
      <c r="F65" s="16">
        <v>12.6</v>
      </c>
      <c r="G65" s="16">
        <v>17.600000000000001</v>
      </c>
      <c r="H65" s="16">
        <v>17.600000000000001</v>
      </c>
    </row>
    <row r="66" spans="1:15" s="65" customFormat="1" ht="37.5" x14ac:dyDescent="0.2">
      <c r="A66" s="1" t="s">
        <v>158</v>
      </c>
      <c r="B66" s="2">
        <v>1019</v>
      </c>
      <c r="C66" s="3">
        <v>165.9</v>
      </c>
      <c r="D66" s="3">
        <v>381.3</v>
      </c>
      <c r="E66" s="16">
        <v>205.3</v>
      </c>
      <c r="F66" s="3">
        <v>0</v>
      </c>
      <c r="G66" s="3">
        <v>176</v>
      </c>
      <c r="H66" s="3">
        <v>0</v>
      </c>
    </row>
    <row r="67" spans="1:15" s="65" customFormat="1" ht="23.25" customHeight="1" x14ac:dyDescent="0.2">
      <c r="A67" s="66" t="s">
        <v>76</v>
      </c>
      <c r="B67" s="67">
        <v>1020</v>
      </c>
      <c r="C67" s="3">
        <v>2763.9</v>
      </c>
      <c r="D67" s="3">
        <v>4576.5999999999995</v>
      </c>
      <c r="E67" s="3">
        <v>1240</v>
      </c>
      <c r="F67" s="3">
        <v>871</v>
      </c>
      <c r="G67" s="3">
        <v>1465.2</v>
      </c>
      <c r="H67" s="3">
        <v>1000.4</v>
      </c>
    </row>
    <row r="68" spans="1:15" ht="41.25" customHeight="1" x14ac:dyDescent="0.3">
      <c r="A68" s="4" t="s">
        <v>122</v>
      </c>
      <c r="B68" s="2">
        <v>1021</v>
      </c>
      <c r="C68" s="3">
        <v>2754.1</v>
      </c>
      <c r="D68" s="3">
        <v>4559.5999999999995</v>
      </c>
      <c r="E68" s="3">
        <v>1240</v>
      </c>
      <c r="F68" s="3">
        <v>870</v>
      </c>
      <c r="G68" s="3">
        <v>1450.2</v>
      </c>
      <c r="H68" s="3">
        <v>999.4</v>
      </c>
    </row>
    <row r="69" spans="1:15" ht="57.75" customHeight="1" x14ac:dyDescent="0.3">
      <c r="A69" s="4" t="s">
        <v>126</v>
      </c>
      <c r="B69" s="2" t="s">
        <v>127</v>
      </c>
      <c r="C69" s="3">
        <v>2754.1</v>
      </c>
      <c r="D69" s="3">
        <v>4559.5999999999995</v>
      </c>
      <c r="E69" s="3">
        <v>1240</v>
      </c>
      <c r="F69" s="3">
        <v>870</v>
      </c>
      <c r="G69" s="3">
        <v>1450.2</v>
      </c>
      <c r="H69" s="3">
        <v>999.4</v>
      </c>
    </row>
    <row r="70" spans="1:15" ht="21" customHeight="1" x14ac:dyDescent="0.3">
      <c r="A70" s="4" t="s">
        <v>104</v>
      </c>
      <c r="B70" s="2">
        <v>1022</v>
      </c>
      <c r="C70" s="3">
        <v>9.8000000000000007</v>
      </c>
      <c r="D70" s="3">
        <v>17</v>
      </c>
      <c r="E70" s="3"/>
      <c r="F70" s="3">
        <v>1</v>
      </c>
      <c r="G70" s="3">
        <v>15</v>
      </c>
      <c r="H70" s="3">
        <v>1</v>
      </c>
    </row>
    <row r="71" spans="1:15" s="65" customFormat="1" ht="23.25" customHeight="1" x14ac:dyDescent="0.2">
      <c r="A71" s="66" t="s">
        <v>77</v>
      </c>
      <c r="B71" s="67">
        <v>1030</v>
      </c>
      <c r="C71" s="3">
        <v>1792.6</v>
      </c>
      <c r="D71" s="3">
        <v>2350</v>
      </c>
      <c r="E71" s="3">
        <v>500</v>
      </c>
      <c r="F71" s="3">
        <v>500</v>
      </c>
      <c r="G71" s="3">
        <v>750</v>
      </c>
      <c r="H71" s="3">
        <v>600</v>
      </c>
      <c r="I71" s="3">
        <f>G71*100/F71</f>
        <v>150</v>
      </c>
      <c r="J71" s="3">
        <f>H71*100/G71</f>
        <v>80</v>
      </c>
      <c r="K71" s="3">
        <f>I71*100/H71</f>
        <v>25</v>
      </c>
      <c r="L71" s="3">
        <f t="shared" ref="L71:N71" si="0">J71*100/I71</f>
        <v>53.333333333333336</v>
      </c>
      <c r="M71" s="3">
        <f t="shared" si="0"/>
        <v>31.25</v>
      </c>
      <c r="N71" s="3">
        <f t="shared" si="0"/>
        <v>213.33333333333337</v>
      </c>
    </row>
    <row r="72" spans="1:15" s="65" customFormat="1" ht="19.5" customHeight="1" x14ac:dyDescent="0.2">
      <c r="A72" s="1" t="s">
        <v>105</v>
      </c>
      <c r="B72" s="2">
        <v>1031</v>
      </c>
      <c r="C72" s="3">
        <v>1792.6</v>
      </c>
      <c r="D72" s="3">
        <v>2350</v>
      </c>
      <c r="E72" s="3">
        <v>500</v>
      </c>
      <c r="F72" s="3">
        <v>500</v>
      </c>
      <c r="G72" s="3">
        <v>750</v>
      </c>
      <c r="H72" s="3">
        <v>600</v>
      </c>
    </row>
    <row r="73" spans="1:15" s="65" customFormat="1" ht="19.5" customHeight="1" x14ac:dyDescent="0.2">
      <c r="A73" s="66" t="s">
        <v>48</v>
      </c>
      <c r="B73" s="67">
        <v>1040</v>
      </c>
      <c r="C73" s="3">
        <v>111694.5</v>
      </c>
      <c r="D73" s="3">
        <v>97700.1</v>
      </c>
      <c r="E73" s="3">
        <v>25131.5</v>
      </c>
      <c r="F73" s="3">
        <v>21983</v>
      </c>
      <c r="G73" s="3">
        <v>25740.3</v>
      </c>
      <c r="H73" s="3">
        <v>24845.300000000003</v>
      </c>
    </row>
    <row r="74" spans="1:15" ht="23.25" customHeight="1" x14ac:dyDescent="0.2">
      <c r="A74" s="66" t="s">
        <v>75</v>
      </c>
      <c r="B74" s="67">
        <v>1050</v>
      </c>
      <c r="C74" s="3">
        <v>84214.3</v>
      </c>
      <c r="D74" s="3">
        <v>80555.599999999991</v>
      </c>
      <c r="E74" s="3">
        <v>20740.3</v>
      </c>
      <c r="F74" s="3">
        <v>17755</v>
      </c>
      <c r="G74" s="3">
        <v>21593.1</v>
      </c>
      <c r="H74" s="3">
        <v>20467.2</v>
      </c>
      <c r="I74" s="17">
        <v>24763</v>
      </c>
      <c r="J74" s="72">
        <f>I74-F74</f>
        <v>7008</v>
      </c>
    </row>
    <row r="75" spans="1:15" ht="21" customHeight="1" x14ac:dyDescent="0.2">
      <c r="A75" s="1" t="s">
        <v>107</v>
      </c>
      <c r="B75" s="2">
        <v>1051</v>
      </c>
      <c r="C75" s="3">
        <v>40875.699999999997</v>
      </c>
      <c r="D75" s="3">
        <v>37601.399999999994</v>
      </c>
      <c r="E75" s="3">
        <v>8727.7999999999993</v>
      </c>
      <c r="F75" s="3">
        <v>8970.5</v>
      </c>
      <c r="G75" s="3">
        <v>10111.299999999999</v>
      </c>
      <c r="H75" s="3">
        <v>9791.7999999999993</v>
      </c>
      <c r="J75" s="72"/>
      <c r="O75" s="72"/>
    </row>
    <row r="76" spans="1:15" ht="21.75" customHeight="1" x14ac:dyDescent="0.2">
      <c r="A76" s="1" t="s">
        <v>108</v>
      </c>
      <c r="B76" s="2">
        <v>1052</v>
      </c>
      <c r="C76" s="3">
        <v>8629.1</v>
      </c>
      <c r="D76" s="3">
        <v>8132.0999999999995</v>
      </c>
      <c r="E76" s="3">
        <v>1893.9</v>
      </c>
      <c r="F76" s="3">
        <v>1944.6</v>
      </c>
      <c r="G76" s="3">
        <v>2181.4</v>
      </c>
      <c r="H76" s="3">
        <v>2112.1999999999998</v>
      </c>
      <c r="J76" s="72"/>
      <c r="O76" s="72">
        <f>D76+D89</f>
        <v>9951.6999999999989</v>
      </c>
    </row>
    <row r="77" spans="1:15" x14ac:dyDescent="0.2">
      <c r="A77" s="1" t="s">
        <v>123</v>
      </c>
      <c r="B77" s="51">
        <v>1053</v>
      </c>
      <c r="C77" s="3">
        <v>16319.7</v>
      </c>
      <c r="D77" s="3">
        <v>16073.1</v>
      </c>
      <c r="E77" s="16">
        <v>5191</v>
      </c>
      <c r="F77" s="16">
        <v>2763</v>
      </c>
      <c r="G77" s="16">
        <v>5437.1</v>
      </c>
      <c r="H77" s="16">
        <v>2682</v>
      </c>
    </row>
    <row r="78" spans="1:15" ht="60" customHeight="1" x14ac:dyDescent="0.2">
      <c r="A78" s="1" t="s">
        <v>94</v>
      </c>
      <c r="B78" s="51" t="s">
        <v>128</v>
      </c>
      <c r="C78" s="3">
        <v>2755</v>
      </c>
      <c r="D78" s="3">
        <v>1522</v>
      </c>
      <c r="E78" s="3">
        <v>480</v>
      </c>
      <c r="F78" s="3">
        <v>375</v>
      </c>
      <c r="G78" s="3">
        <v>355</v>
      </c>
      <c r="H78" s="3">
        <v>312</v>
      </c>
    </row>
    <row r="79" spans="1:15" x14ac:dyDescent="0.2">
      <c r="A79" s="1" t="s">
        <v>73</v>
      </c>
      <c r="B79" s="51" t="s">
        <v>129</v>
      </c>
      <c r="C79" s="3">
        <v>12047.1</v>
      </c>
      <c r="D79" s="3">
        <v>13143.1</v>
      </c>
      <c r="E79" s="16">
        <v>4341</v>
      </c>
      <c r="F79" s="16">
        <v>2040</v>
      </c>
      <c r="G79" s="3">
        <v>4762.1000000000004</v>
      </c>
      <c r="H79" s="3">
        <v>2000</v>
      </c>
    </row>
    <row r="80" spans="1:15" x14ac:dyDescent="0.2">
      <c r="A80" s="1" t="s">
        <v>74</v>
      </c>
      <c r="B80" s="51" t="s">
        <v>130</v>
      </c>
      <c r="C80" s="3">
        <v>1517.6</v>
      </c>
      <c r="D80" s="3">
        <v>1408</v>
      </c>
      <c r="E80" s="16">
        <v>370</v>
      </c>
      <c r="F80" s="16">
        <v>348</v>
      </c>
      <c r="G80" s="16">
        <v>320</v>
      </c>
      <c r="H80" s="16">
        <v>370</v>
      </c>
    </row>
    <row r="81" spans="1:19" ht="19.5" customHeight="1" x14ac:dyDescent="0.2">
      <c r="A81" s="1" t="s">
        <v>106</v>
      </c>
      <c r="B81" s="2">
        <v>1054</v>
      </c>
      <c r="C81" s="3">
        <v>8624.7999999999993</v>
      </c>
      <c r="D81" s="3">
        <v>10196.5</v>
      </c>
      <c r="E81" s="16">
        <v>2804.9</v>
      </c>
      <c r="F81" s="20">
        <v>2126.1</v>
      </c>
      <c r="G81" s="3">
        <v>907.3</v>
      </c>
      <c r="H81" s="3">
        <v>4358.2</v>
      </c>
      <c r="O81" s="72">
        <v>4892.3999999999996</v>
      </c>
      <c r="P81" s="72">
        <f>D81-O81</f>
        <v>5304.1</v>
      </c>
    </row>
    <row r="82" spans="1:19" ht="131.25" x14ac:dyDescent="0.2">
      <c r="A82" s="1" t="s">
        <v>109</v>
      </c>
      <c r="B82" s="51">
        <v>1055</v>
      </c>
      <c r="C82" s="3">
        <v>3819</v>
      </c>
      <c r="D82" s="3">
        <v>2154</v>
      </c>
      <c r="E82" s="16">
        <v>460</v>
      </c>
      <c r="F82" s="16">
        <v>464</v>
      </c>
      <c r="G82" s="3">
        <v>780</v>
      </c>
      <c r="H82" s="3">
        <v>450</v>
      </c>
    </row>
    <row r="83" spans="1:19" ht="37.5" x14ac:dyDescent="0.2">
      <c r="A83" s="1" t="s">
        <v>110</v>
      </c>
      <c r="B83" s="51">
        <v>1056</v>
      </c>
      <c r="C83" s="3">
        <v>5873.8</v>
      </c>
      <c r="D83" s="3">
        <v>6348.8</v>
      </c>
      <c r="E83" s="16">
        <v>1650</v>
      </c>
      <c r="F83" s="20">
        <v>1473.8</v>
      </c>
      <c r="G83" s="20">
        <v>2165</v>
      </c>
      <c r="H83" s="20">
        <v>1060</v>
      </c>
    </row>
    <row r="84" spans="1:19" x14ac:dyDescent="0.2">
      <c r="A84" s="1" t="s">
        <v>111</v>
      </c>
      <c r="B84" s="51">
        <v>1057</v>
      </c>
      <c r="C84" s="3">
        <v>1.5</v>
      </c>
      <c r="D84" s="3">
        <v>2</v>
      </c>
      <c r="E84" s="16">
        <v>0</v>
      </c>
      <c r="F84" s="20">
        <v>0</v>
      </c>
      <c r="G84" s="3">
        <v>0</v>
      </c>
      <c r="H84" s="3">
        <v>2</v>
      </c>
    </row>
    <row r="85" spans="1:19" ht="36" customHeight="1" x14ac:dyDescent="0.2">
      <c r="A85" s="1" t="s">
        <v>112</v>
      </c>
      <c r="B85" s="51">
        <v>1058</v>
      </c>
      <c r="C85" s="3">
        <v>36.9</v>
      </c>
      <c r="D85" s="3">
        <v>20</v>
      </c>
      <c r="E85" s="16">
        <v>7</v>
      </c>
      <c r="F85" s="20">
        <v>7</v>
      </c>
      <c r="G85" s="3">
        <v>3</v>
      </c>
      <c r="H85" s="3">
        <v>3</v>
      </c>
    </row>
    <row r="86" spans="1:19" ht="36.75" customHeight="1" x14ac:dyDescent="0.2">
      <c r="A86" s="1" t="s">
        <v>148</v>
      </c>
      <c r="B86" s="51">
        <v>1059</v>
      </c>
      <c r="C86" s="3">
        <v>33.799999999999997</v>
      </c>
      <c r="D86" s="3">
        <v>27.7</v>
      </c>
      <c r="E86" s="16">
        <v>5.7</v>
      </c>
      <c r="F86" s="16">
        <v>6</v>
      </c>
      <c r="G86" s="16">
        <v>8</v>
      </c>
      <c r="H86" s="16">
        <v>8</v>
      </c>
      <c r="I86" s="16">
        <v>5</v>
      </c>
      <c r="J86" s="16">
        <v>5</v>
      </c>
      <c r="K86" s="16">
        <v>5</v>
      </c>
      <c r="L86" s="16">
        <v>5</v>
      </c>
      <c r="M86" s="16">
        <v>5</v>
      </c>
      <c r="N86" s="16">
        <v>5</v>
      </c>
    </row>
    <row r="87" spans="1:19" ht="24.75" customHeight="1" x14ac:dyDescent="0.2">
      <c r="A87" s="66" t="s">
        <v>80</v>
      </c>
      <c r="B87" s="67">
        <v>1060</v>
      </c>
      <c r="C87" s="3">
        <v>12324.400000000001</v>
      </c>
      <c r="D87" s="3">
        <v>10910.099999999999</v>
      </c>
      <c r="E87" s="3">
        <v>2849.9999999999995</v>
      </c>
      <c r="F87" s="3">
        <v>2636.0000000000005</v>
      </c>
      <c r="G87" s="3">
        <v>2645.7999999999997</v>
      </c>
      <c r="H87" s="3">
        <v>2778.2999999999997</v>
      </c>
    </row>
    <row r="88" spans="1:19" ht="24.75" customHeight="1" x14ac:dyDescent="0.2">
      <c r="A88" s="1" t="s">
        <v>107</v>
      </c>
      <c r="B88" s="2">
        <v>1061</v>
      </c>
      <c r="C88" s="3">
        <v>9449.7000000000007</v>
      </c>
      <c r="D88" s="3">
        <v>8327.7999999999993</v>
      </c>
      <c r="E88" s="3">
        <v>2085.6</v>
      </c>
      <c r="F88" s="3">
        <v>2050.8000000000002</v>
      </c>
      <c r="G88" s="3">
        <v>2091.4</v>
      </c>
      <c r="H88" s="3">
        <v>2100</v>
      </c>
    </row>
    <row r="89" spans="1:19" ht="24.75" customHeight="1" x14ac:dyDescent="0.3">
      <c r="A89" s="1" t="s">
        <v>108</v>
      </c>
      <c r="B89" s="2">
        <v>1062</v>
      </c>
      <c r="C89" s="3">
        <v>2044.1</v>
      </c>
      <c r="D89" s="3">
        <v>1819.6</v>
      </c>
      <c r="E89" s="21">
        <v>452.6</v>
      </c>
      <c r="F89" s="21">
        <v>445</v>
      </c>
      <c r="G89" s="21">
        <v>460</v>
      </c>
      <c r="H89" s="21">
        <v>462</v>
      </c>
    </row>
    <row r="90" spans="1:19" ht="101.25" customHeight="1" x14ac:dyDescent="0.2">
      <c r="A90" s="1" t="s">
        <v>114</v>
      </c>
      <c r="B90" s="2">
        <v>1063</v>
      </c>
      <c r="C90" s="3">
        <v>298.60000000000002</v>
      </c>
      <c r="D90" s="3">
        <v>160</v>
      </c>
      <c r="E90" s="3">
        <v>88</v>
      </c>
      <c r="F90" s="5">
        <v>27.8</v>
      </c>
      <c r="G90" s="3">
        <v>29</v>
      </c>
      <c r="H90" s="3">
        <v>15.2</v>
      </c>
      <c r="O90" s="72">
        <f>O92-O91</f>
        <v>-981.13000000000011</v>
      </c>
      <c r="P90" s="72">
        <f>P92-P91</f>
        <v>-1570.8000000000002</v>
      </c>
      <c r="Q90" s="72">
        <f>Q92-Q91</f>
        <v>-446.29999999999995</v>
      </c>
      <c r="R90" s="72">
        <f>R92-R91</f>
        <v>-2519.4</v>
      </c>
      <c r="S90" s="72">
        <f>S92-S91</f>
        <v>-5517.630000000001</v>
      </c>
    </row>
    <row r="91" spans="1:19" x14ac:dyDescent="0.3">
      <c r="A91" s="1" t="s">
        <v>106</v>
      </c>
      <c r="B91" s="2">
        <v>1064</v>
      </c>
      <c r="C91" s="3">
        <v>383.6</v>
      </c>
      <c r="D91" s="3">
        <v>428</v>
      </c>
      <c r="E91" s="21">
        <v>112.6</v>
      </c>
      <c r="F91" s="21">
        <v>90.3</v>
      </c>
      <c r="G91" s="21">
        <v>44.1</v>
      </c>
      <c r="H91" s="21">
        <v>181</v>
      </c>
      <c r="O91" s="72">
        <f>E91+E81</f>
        <v>2917.5</v>
      </c>
      <c r="P91" s="72">
        <f>F91+F81</f>
        <v>2216.4</v>
      </c>
      <c r="Q91" s="72">
        <f>G91+G81</f>
        <v>951.4</v>
      </c>
      <c r="R91" s="72">
        <f>H91+H81</f>
        <v>4539.2</v>
      </c>
      <c r="S91" s="72">
        <f>O91+P91+Q91+R91</f>
        <v>10624.5</v>
      </c>
    </row>
    <row r="92" spans="1:19" ht="101.25" customHeight="1" x14ac:dyDescent="0.2">
      <c r="A92" s="1" t="s">
        <v>131</v>
      </c>
      <c r="B92" s="2">
        <v>1065</v>
      </c>
      <c r="C92" s="3">
        <v>122.3</v>
      </c>
      <c r="D92" s="3">
        <v>136</v>
      </c>
      <c r="E92" s="3">
        <v>105</v>
      </c>
      <c r="F92" s="5">
        <v>11</v>
      </c>
      <c r="G92" s="3">
        <v>9.5</v>
      </c>
      <c r="H92" s="3">
        <v>10.5</v>
      </c>
      <c r="O92" s="17">
        <v>1936.37</v>
      </c>
      <c r="P92" s="17">
        <v>645.59999999999991</v>
      </c>
      <c r="Q92" s="17">
        <v>505.1</v>
      </c>
      <c r="R92" s="17">
        <v>2019.7999999999997</v>
      </c>
      <c r="S92" s="17">
        <v>5106.869999999999</v>
      </c>
    </row>
    <row r="93" spans="1:19" ht="37.5" x14ac:dyDescent="0.2">
      <c r="A93" s="1" t="s">
        <v>115</v>
      </c>
      <c r="B93" s="2">
        <v>1066</v>
      </c>
      <c r="C93" s="3">
        <v>25.5</v>
      </c>
      <c r="D93" s="3">
        <v>26.2</v>
      </c>
      <c r="E93" s="3">
        <v>6.2</v>
      </c>
      <c r="F93" s="3">
        <v>6.5</v>
      </c>
      <c r="G93" s="3">
        <v>6.5</v>
      </c>
      <c r="H93" s="3">
        <v>7</v>
      </c>
    </row>
    <row r="94" spans="1:19" ht="23.25" customHeight="1" x14ac:dyDescent="0.2">
      <c r="A94" s="1" t="s">
        <v>111</v>
      </c>
      <c r="B94" s="2">
        <v>1067</v>
      </c>
      <c r="C94" s="3">
        <v>0</v>
      </c>
      <c r="D94" s="3">
        <v>4.7</v>
      </c>
      <c r="E94" s="3">
        <v>0</v>
      </c>
      <c r="F94" s="3">
        <v>2</v>
      </c>
      <c r="G94" s="3">
        <v>2.7</v>
      </c>
      <c r="H94" s="3"/>
    </row>
    <row r="95" spans="1:19" ht="36.75" customHeight="1" x14ac:dyDescent="0.2">
      <c r="A95" s="1" t="s">
        <v>112</v>
      </c>
      <c r="B95" s="2">
        <v>1068</v>
      </c>
      <c r="C95" s="3">
        <v>0</v>
      </c>
      <c r="D95" s="3">
        <v>6</v>
      </c>
      <c r="E95" s="3">
        <v>0</v>
      </c>
      <c r="F95" s="3">
        <v>2</v>
      </c>
      <c r="G95" s="3">
        <v>2</v>
      </c>
      <c r="H95" s="3">
        <v>2</v>
      </c>
    </row>
    <row r="96" spans="1:19" ht="21" customHeight="1" x14ac:dyDescent="0.2">
      <c r="A96" s="1" t="s">
        <v>113</v>
      </c>
      <c r="B96" s="2">
        <v>1069</v>
      </c>
      <c r="C96" s="3">
        <v>0.6</v>
      </c>
      <c r="D96" s="3">
        <v>1.7999999999999998</v>
      </c>
      <c r="E96" s="3">
        <v>0</v>
      </c>
      <c r="F96" s="3">
        <v>0.6</v>
      </c>
      <c r="G96" s="3">
        <v>0.6</v>
      </c>
      <c r="H96" s="3">
        <v>0.6</v>
      </c>
    </row>
    <row r="97" spans="1:20" ht="26.25" customHeight="1" x14ac:dyDescent="0.2">
      <c r="A97" s="73" t="s">
        <v>81</v>
      </c>
      <c r="B97" s="67">
        <v>1070</v>
      </c>
      <c r="C97" s="3">
        <v>5108.6000000000004</v>
      </c>
      <c r="D97" s="3">
        <v>5190.2</v>
      </c>
      <c r="E97" s="3">
        <v>1450.3</v>
      </c>
      <c r="F97" s="3">
        <v>1131.9000000000001</v>
      </c>
      <c r="G97" s="3">
        <v>1485.9</v>
      </c>
      <c r="H97" s="3">
        <v>1122.0999999999999</v>
      </c>
    </row>
    <row r="98" spans="1:20" x14ac:dyDescent="0.2">
      <c r="A98" s="1" t="s">
        <v>116</v>
      </c>
      <c r="B98" s="2">
        <v>1071</v>
      </c>
      <c r="C98" s="3">
        <v>300.2</v>
      </c>
      <c r="D98" s="3">
        <v>212</v>
      </c>
      <c r="E98" s="3">
        <v>12.5</v>
      </c>
      <c r="F98" s="3">
        <v>12.5</v>
      </c>
      <c r="G98" s="3">
        <v>180</v>
      </c>
      <c r="H98" s="3">
        <v>7</v>
      </c>
    </row>
    <row r="99" spans="1:20" ht="40.5" customHeight="1" x14ac:dyDescent="0.2">
      <c r="A99" s="1" t="s">
        <v>117</v>
      </c>
      <c r="B99" s="2">
        <v>1072</v>
      </c>
      <c r="C99" s="3">
        <v>678.4</v>
      </c>
      <c r="D99" s="3">
        <v>698.1</v>
      </c>
      <c r="E99" s="3">
        <v>284.10000000000002</v>
      </c>
      <c r="F99" s="3">
        <v>102.3</v>
      </c>
      <c r="G99" s="3">
        <v>179.7</v>
      </c>
      <c r="H99" s="3">
        <v>132</v>
      </c>
    </row>
    <row r="100" spans="1:20" ht="45.75" customHeight="1" x14ac:dyDescent="0.2">
      <c r="A100" s="1" t="s">
        <v>132</v>
      </c>
      <c r="B100" s="2">
        <v>1073</v>
      </c>
      <c r="C100" s="3">
        <v>0</v>
      </c>
      <c r="D100" s="3">
        <v>0</v>
      </c>
      <c r="E100" s="3"/>
      <c r="F100" s="3"/>
      <c r="G100" s="3"/>
      <c r="H100" s="3"/>
    </row>
    <row r="101" spans="1:20" ht="23.25" customHeight="1" x14ac:dyDescent="0.2">
      <c r="A101" s="1" t="s">
        <v>118</v>
      </c>
      <c r="B101" s="2">
        <v>1074</v>
      </c>
      <c r="C101" s="3">
        <v>773</v>
      </c>
      <c r="D101" s="3">
        <v>874.90000000000009</v>
      </c>
      <c r="E101" s="3">
        <v>310</v>
      </c>
      <c r="F101" s="3">
        <v>161.19999999999999</v>
      </c>
      <c r="G101" s="3">
        <v>100.5</v>
      </c>
      <c r="H101" s="3">
        <v>303.2</v>
      </c>
    </row>
    <row r="102" spans="1:20" ht="18.75" customHeight="1" x14ac:dyDescent="0.2">
      <c r="A102" s="1" t="s">
        <v>133</v>
      </c>
      <c r="B102" s="2">
        <v>1075</v>
      </c>
      <c r="C102" s="3">
        <v>5</v>
      </c>
      <c r="D102" s="3">
        <v>6</v>
      </c>
      <c r="E102" s="3">
        <v>0</v>
      </c>
      <c r="F102" s="3">
        <v>2</v>
      </c>
      <c r="G102" s="3">
        <v>2</v>
      </c>
      <c r="H102" s="3">
        <v>2</v>
      </c>
    </row>
    <row r="103" spans="1:20" ht="21" customHeight="1" x14ac:dyDescent="0.2">
      <c r="A103" s="1" t="s">
        <v>119</v>
      </c>
      <c r="B103" s="2">
        <v>1076</v>
      </c>
      <c r="C103" s="3">
        <v>0</v>
      </c>
      <c r="D103" s="3">
        <v>5</v>
      </c>
      <c r="E103" s="3"/>
      <c r="F103" s="3"/>
      <c r="G103" s="3"/>
      <c r="H103" s="3">
        <v>5</v>
      </c>
    </row>
    <row r="104" spans="1:20" x14ac:dyDescent="0.2">
      <c r="A104" s="1" t="s">
        <v>134</v>
      </c>
      <c r="B104" s="2">
        <v>1077</v>
      </c>
      <c r="C104" s="3">
        <v>414</v>
      </c>
      <c r="D104" s="3">
        <v>380.2</v>
      </c>
      <c r="E104" s="3">
        <v>90</v>
      </c>
      <c r="F104" s="3">
        <v>100.2</v>
      </c>
      <c r="G104" s="3">
        <v>95</v>
      </c>
      <c r="H104" s="3">
        <v>95</v>
      </c>
    </row>
    <row r="105" spans="1:20" x14ac:dyDescent="0.2">
      <c r="A105" s="1" t="s">
        <v>120</v>
      </c>
      <c r="B105" s="2">
        <v>1078</v>
      </c>
      <c r="C105" s="3">
        <v>814</v>
      </c>
      <c r="D105" s="3">
        <v>813.99999999999989</v>
      </c>
      <c r="E105" s="3">
        <v>203.7</v>
      </c>
      <c r="F105" s="3">
        <v>203.7</v>
      </c>
      <c r="G105" s="3">
        <v>203.7</v>
      </c>
      <c r="H105" s="3">
        <v>202.9</v>
      </c>
    </row>
    <row r="106" spans="1:20" ht="37.5" x14ac:dyDescent="0.2">
      <c r="A106" s="1" t="s">
        <v>151</v>
      </c>
      <c r="B106" s="2">
        <v>1079</v>
      </c>
      <c r="C106" s="3">
        <v>2124</v>
      </c>
      <c r="D106" s="3">
        <v>2200</v>
      </c>
      <c r="E106" s="3">
        <v>550</v>
      </c>
      <c r="F106" s="3">
        <v>550</v>
      </c>
      <c r="G106" s="3">
        <v>725</v>
      </c>
      <c r="H106" s="3">
        <v>375</v>
      </c>
    </row>
    <row r="107" spans="1:20" ht="23.25" customHeight="1" x14ac:dyDescent="0.2">
      <c r="A107" s="66" t="s">
        <v>82</v>
      </c>
      <c r="B107" s="67">
        <v>1080</v>
      </c>
      <c r="C107" s="3">
        <v>1.5</v>
      </c>
      <c r="D107" s="3">
        <v>5</v>
      </c>
      <c r="E107" s="3">
        <v>3.5</v>
      </c>
      <c r="F107" s="3">
        <v>1.5</v>
      </c>
      <c r="G107" s="3">
        <v>0</v>
      </c>
      <c r="H107" s="3">
        <v>0</v>
      </c>
    </row>
    <row r="108" spans="1:20" ht="19.5" customHeight="1" x14ac:dyDescent="0.2">
      <c r="A108" s="1" t="s">
        <v>121</v>
      </c>
      <c r="B108" s="2" t="s">
        <v>17</v>
      </c>
      <c r="C108" s="3">
        <v>1.5</v>
      </c>
      <c r="D108" s="3">
        <v>5</v>
      </c>
      <c r="E108" s="3">
        <v>3.5</v>
      </c>
      <c r="F108" s="3">
        <v>1.5</v>
      </c>
      <c r="G108" s="3"/>
      <c r="H108" s="3"/>
    </row>
    <row r="109" spans="1:20" ht="19.5" customHeight="1" x14ac:dyDescent="0.2">
      <c r="A109" s="66" t="s">
        <v>49</v>
      </c>
      <c r="B109" s="67">
        <v>1090</v>
      </c>
      <c r="C109" s="3">
        <v>101648.8</v>
      </c>
      <c r="D109" s="3">
        <v>96660.9</v>
      </c>
      <c r="E109" s="3">
        <v>25044.1</v>
      </c>
      <c r="F109" s="3">
        <v>21524.400000000001</v>
      </c>
      <c r="G109" s="3">
        <v>25724.799999999999</v>
      </c>
      <c r="H109" s="3">
        <v>24367.599999999999</v>
      </c>
      <c r="T109" s="18"/>
    </row>
    <row r="110" spans="1:20" ht="20.25" customHeight="1" x14ac:dyDescent="0.2">
      <c r="A110" s="66" t="s">
        <v>135</v>
      </c>
      <c r="B110" s="67">
        <v>1100</v>
      </c>
      <c r="C110" s="3">
        <v>10045.699999999997</v>
      </c>
      <c r="D110" s="3">
        <v>1039.2000000000116</v>
      </c>
      <c r="E110" s="3">
        <v>87.400000000001455</v>
      </c>
      <c r="F110" s="3">
        <v>458.59999999999854</v>
      </c>
      <c r="G110" s="3">
        <v>15.5</v>
      </c>
      <c r="H110" s="3">
        <v>477.70000000000437</v>
      </c>
      <c r="I110" s="3">
        <f t="shared" ref="I110:S110" si="1">I73-I109</f>
        <v>0</v>
      </c>
      <c r="J110" s="3">
        <f t="shared" si="1"/>
        <v>0</v>
      </c>
      <c r="K110" s="3">
        <f t="shared" si="1"/>
        <v>0</v>
      </c>
      <c r="L110" s="3">
        <f t="shared" si="1"/>
        <v>0</v>
      </c>
      <c r="M110" s="3">
        <f t="shared" si="1"/>
        <v>0</v>
      </c>
      <c r="N110" s="3">
        <f t="shared" si="1"/>
        <v>0</v>
      </c>
      <c r="O110" s="3">
        <f t="shared" si="1"/>
        <v>0</v>
      </c>
      <c r="P110" s="3">
        <f t="shared" si="1"/>
        <v>0</v>
      </c>
      <c r="Q110" s="3">
        <f t="shared" si="1"/>
        <v>0</v>
      </c>
      <c r="R110" s="3">
        <f t="shared" si="1"/>
        <v>0</v>
      </c>
      <c r="S110" s="15">
        <f t="shared" si="1"/>
        <v>0</v>
      </c>
      <c r="T110" s="12"/>
    </row>
    <row r="111" spans="1:20" ht="32.25" customHeight="1" x14ac:dyDescent="0.2">
      <c r="A111" s="113" t="s">
        <v>50</v>
      </c>
      <c r="B111" s="114"/>
      <c r="C111" s="114"/>
      <c r="D111" s="114"/>
      <c r="E111" s="114"/>
      <c r="F111" s="114"/>
      <c r="G111" s="114"/>
      <c r="H111" s="115"/>
    </row>
    <row r="112" spans="1:20" ht="27" customHeight="1" x14ac:dyDescent="0.2">
      <c r="A112" s="66" t="s">
        <v>83</v>
      </c>
      <c r="B112" s="74">
        <v>2000</v>
      </c>
      <c r="C112" s="3">
        <v>22604.2</v>
      </c>
      <c r="D112" s="3">
        <v>4984.8</v>
      </c>
      <c r="E112" s="3">
        <v>2105</v>
      </c>
      <c r="F112" s="3">
        <v>250</v>
      </c>
      <c r="G112" s="3">
        <v>2129.8000000000002</v>
      </c>
      <c r="H112" s="3">
        <v>500</v>
      </c>
    </row>
    <row r="113" spans="1:8" x14ac:dyDescent="0.2">
      <c r="A113" s="45" t="s">
        <v>85</v>
      </c>
      <c r="B113" s="51">
        <v>2010</v>
      </c>
      <c r="C113" s="3">
        <v>0</v>
      </c>
      <c r="D113" s="3">
        <v>0</v>
      </c>
      <c r="E113" s="3"/>
      <c r="F113" s="3"/>
      <c r="G113" s="3"/>
      <c r="H113" s="5"/>
    </row>
    <row r="114" spans="1:8" x14ac:dyDescent="0.2">
      <c r="A114" s="1" t="s">
        <v>86</v>
      </c>
      <c r="B114" s="51">
        <v>2020</v>
      </c>
      <c r="C114" s="75">
        <v>18752.3</v>
      </c>
      <c r="D114" s="3">
        <v>1877.8</v>
      </c>
      <c r="E114" s="3">
        <v>1475</v>
      </c>
      <c r="F114" s="3">
        <v>0</v>
      </c>
      <c r="G114" s="3">
        <v>402.8</v>
      </c>
      <c r="H114" s="3">
        <v>0</v>
      </c>
    </row>
    <row r="115" spans="1:8" ht="37.5" x14ac:dyDescent="0.2">
      <c r="A115" s="1" t="s">
        <v>87</v>
      </c>
      <c r="B115" s="51">
        <v>2030</v>
      </c>
      <c r="C115" s="3">
        <v>1675.5</v>
      </c>
      <c r="D115" s="3">
        <v>1630</v>
      </c>
      <c r="E115" s="3">
        <v>630</v>
      </c>
      <c r="F115" s="3">
        <v>250</v>
      </c>
      <c r="G115" s="3">
        <v>250</v>
      </c>
      <c r="H115" s="5">
        <v>500</v>
      </c>
    </row>
    <row r="116" spans="1:8" x14ac:dyDescent="0.2">
      <c r="A116" s="1" t="s">
        <v>88</v>
      </c>
      <c r="B116" s="51">
        <v>2040</v>
      </c>
      <c r="C116" s="75">
        <v>0</v>
      </c>
      <c r="D116" s="3">
        <v>0</v>
      </c>
      <c r="E116" s="3"/>
      <c r="F116" s="3"/>
      <c r="G116" s="3"/>
      <c r="H116" s="19"/>
    </row>
    <row r="117" spans="1:8" ht="39" customHeight="1" x14ac:dyDescent="0.2">
      <c r="A117" s="1" t="s">
        <v>89</v>
      </c>
      <c r="B117" s="51">
        <v>2050</v>
      </c>
      <c r="C117" s="3">
        <v>0</v>
      </c>
      <c r="D117" s="3">
        <v>0</v>
      </c>
      <c r="E117" s="3"/>
      <c r="F117" s="3"/>
      <c r="G117" s="3"/>
      <c r="H117" s="19"/>
    </row>
    <row r="118" spans="1:8" x14ac:dyDescent="0.2">
      <c r="A118" s="1" t="s">
        <v>90</v>
      </c>
      <c r="B118" s="51">
        <v>2060</v>
      </c>
      <c r="C118" s="3">
        <v>2176.4</v>
      </c>
      <c r="D118" s="3">
        <v>1477</v>
      </c>
      <c r="E118" s="3">
        <v>0</v>
      </c>
      <c r="F118" s="3">
        <v>0</v>
      </c>
      <c r="G118" s="3">
        <v>1477</v>
      </c>
      <c r="H118" s="3">
        <v>0</v>
      </c>
    </row>
    <row r="119" spans="1:8" x14ac:dyDescent="0.2">
      <c r="A119" s="1" t="s">
        <v>16</v>
      </c>
      <c r="B119" s="51">
        <v>2100</v>
      </c>
      <c r="C119" s="3">
        <v>87452.9</v>
      </c>
      <c r="D119" s="3">
        <v>89929.2</v>
      </c>
      <c r="E119" s="3">
        <v>89188.9</v>
      </c>
      <c r="F119" s="3">
        <v>89929.2</v>
      </c>
      <c r="G119" s="3">
        <v>89929.2</v>
      </c>
      <c r="H119" s="3">
        <v>89929.2</v>
      </c>
    </row>
    <row r="120" spans="1:8" x14ac:dyDescent="0.2">
      <c r="A120" s="1" t="s">
        <v>15</v>
      </c>
      <c r="B120" s="51">
        <v>2200</v>
      </c>
      <c r="C120" s="3">
        <v>26083.599999999999</v>
      </c>
      <c r="D120" s="3">
        <v>29664.1</v>
      </c>
      <c r="E120" s="3">
        <v>27781</v>
      </c>
      <c r="F120" s="3">
        <v>27781</v>
      </c>
      <c r="G120" s="3">
        <v>29664.1</v>
      </c>
      <c r="H120" s="3">
        <v>29664.1</v>
      </c>
    </row>
    <row r="121" spans="1:8" ht="25.5" customHeight="1" x14ac:dyDescent="0.2">
      <c r="A121" s="113" t="s">
        <v>51</v>
      </c>
      <c r="B121" s="114"/>
      <c r="C121" s="114"/>
      <c r="D121" s="114"/>
      <c r="E121" s="114"/>
      <c r="F121" s="114"/>
      <c r="G121" s="114"/>
      <c r="H121" s="115"/>
    </row>
    <row r="122" spans="1:8" ht="46.5" customHeight="1" x14ac:dyDescent="0.2">
      <c r="A122" s="76" t="s">
        <v>84</v>
      </c>
      <c r="B122" s="51">
        <v>3010</v>
      </c>
      <c r="C122" s="23">
        <v>0.11070822645698759</v>
      </c>
      <c r="D122" s="23">
        <v>0.13461808125068447</v>
      </c>
      <c r="E122" s="23">
        <v>0.15957264787219225</v>
      </c>
      <c r="F122" s="23">
        <v>0.12848109903106944</v>
      </c>
      <c r="G122" s="23">
        <v>6.4645711199947165E-2</v>
      </c>
      <c r="H122" s="23">
        <v>0.18729900625067919</v>
      </c>
    </row>
    <row r="123" spans="1:8" ht="37.5" x14ac:dyDescent="0.2">
      <c r="A123" s="1" t="s">
        <v>14</v>
      </c>
      <c r="B123" s="51">
        <v>3020</v>
      </c>
      <c r="C123" s="23">
        <v>8.4849009530855252E-2</v>
      </c>
      <c r="D123" s="23">
        <v>0.1189664073063669</v>
      </c>
      <c r="E123" s="23">
        <v>0.112</v>
      </c>
      <c r="F123" s="23">
        <v>0.11046068647674266</v>
      </c>
      <c r="G123" s="23">
        <v>4.0890502550068424E-2</v>
      </c>
      <c r="H123" s="23">
        <v>0.19872289433510071</v>
      </c>
    </row>
    <row r="124" spans="1:8" ht="37.5" x14ac:dyDescent="0.2">
      <c r="A124" s="1" t="s">
        <v>54</v>
      </c>
      <c r="B124" s="51">
        <v>3030</v>
      </c>
      <c r="C124" s="23">
        <v>0.22237547319791282</v>
      </c>
      <c r="D124" s="23">
        <v>5.1569972967352884E-2</v>
      </c>
      <c r="E124" s="23">
        <v>8.4051732743440577E-2</v>
      </c>
      <c r="F124" s="23">
        <v>1.16147256137221E-2</v>
      </c>
      <c r="G124" s="23">
        <v>8.279170294812789E-2</v>
      </c>
      <c r="H124" s="23">
        <v>2.0519049885914083E-2</v>
      </c>
    </row>
    <row r="125" spans="1:8" ht="37.5" x14ac:dyDescent="0.2">
      <c r="A125" s="1" t="s">
        <v>13</v>
      </c>
      <c r="B125" s="51">
        <v>3040</v>
      </c>
      <c r="C125" s="23">
        <v>0.60676564799584454</v>
      </c>
      <c r="D125" s="23">
        <v>0.58533491825546835</v>
      </c>
      <c r="E125" s="23">
        <v>0.54200000000000004</v>
      </c>
      <c r="F125" s="23">
        <v>0.62780844065339791</v>
      </c>
      <c r="G125" s="23">
        <v>0.5840200895633787</v>
      </c>
      <c r="H125" s="23">
        <v>0.59907418046914762</v>
      </c>
    </row>
    <row r="126" spans="1:8" ht="27.75" customHeight="1" x14ac:dyDescent="0.2">
      <c r="A126" s="76" t="s">
        <v>12</v>
      </c>
      <c r="B126" s="51">
        <v>3050</v>
      </c>
      <c r="C126" s="3">
        <v>0.29825883418388643</v>
      </c>
      <c r="D126" s="3">
        <v>0.32986060145091917</v>
      </c>
      <c r="E126" s="3">
        <v>0.31148494936029036</v>
      </c>
      <c r="F126" s="3">
        <v>0.30892079547021434</v>
      </c>
      <c r="G126" s="3">
        <v>0.32986060145091917</v>
      </c>
      <c r="H126" s="3">
        <v>0.32986060145091917</v>
      </c>
    </row>
    <row r="127" spans="1:8" ht="37.5" x14ac:dyDescent="0.2">
      <c r="A127" s="76" t="s">
        <v>11</v>
      </c>
      <c r="B127" s="51">
        <v>3060</v>
      </c>
      <c r="C127" s="3">
        <v>0.90371700834358215</v>
      </c>
      <c r="D127" s="3">
        <v>0.70369924570694908</v>
      </c>
      <c r="E127" s="3">
        <v>1</v>
      </c>
      <c r="F127" s="3">
        <v>1</v>
      </c>
      <c r="G127" s="3">
        <v>0.30650765330077939</v>
      </c>
      <c r="H127" s="3">
        <v>1</v>
      </c>
    </row>
    <row r="128" spans="1:8" ht="22.5" customHeight="1" x14ac:dyDescent="0.2">
      <c r="A128" s="127" t="s">
        <v>52</v>
      </c>
      <c r="B128" s="128"/>
      <c r="C128" s="128"/>
      <c r="D128" s="128"/>
      <c r="E128" s="128"/>
      <c r="F128" s="128"/>
      <c r="G128" s="128"/>
      <c r="H128" s="129"/>
    </row>
    <row r="129" spans="1:20" x14ac:dyDescent="0.2">
      <c r="A129" s="77" t="s">
        <v>10</v>
      </c>
      <c r="B129" s="51">
        <v>4010</v>
      </c>
      <c r="C129" s="3">
        <v>63762.6</v>
      </c>
      <c r="D129" s="3">
        <v>62645.3</v>
      </c>
      <c r="E129" s="3">
        <v>63862.7</v>
      </c>
      <c r="F129" s="3">
        <v>63862.7</v>
      </c>
      <c r="G129" s="3">
        <v>62645.3</v>
      </c>
      <c r="H129" s="3">
        <v>62645.3</v>
      </c>
      <c r="I129" s="3">
        <v>31289.1</v>
      </c>
      <c r="J129" s="3">
        <v>31289.1</v>
      </c>
      <c r="K129" s="3">
        <v>31289.1</v>
      </c>
      <c r="L129" s="3">
        <v>31289.1</v>
      </c>
      <c r="M129" s="3">
        <v>31289.1</v>
      </c>
      <c r="N129" s="3">
        <v>31289.1</v>
      </c>
      <c r="O129" s="3">
        <v>31289.1</v>
      </c>
      <c r="P129" s="3">
        <v>31289.1</v>
      </c>
      <c r="Q129" s="3">
        <v>31289.1</v>
      </c>
      <c r="R129" s="3">
        <v>31289.1</v>
      </c>
      <c r="S129" s="15">
        <v>31289.1</v>
      </c>
      <c r="T129" s="12"/>
    </row>
    <row r="130" spans="1:20" x14ac:dyDescent="0.2">
      <c r="A130" s="76" t="s">
        <v>124</v>
      </c>
      <c r="B130" s="51">
        <v>4020</v>
      </c>
      <c r="C130" s="3">
        <v>29588.5</v>
      </c>
      <c r="D130" s="3">
        <v>21764.2</v>
      </c>
      <c r="E130" s="3">
        <v>26559.7</v>
      </c>
      <c r="F130" s="3">
        <v>26559.7</v>
      </c>
      <c r="G130" s="3">
        <v>21764.2</v>
      </c>
      <c r="H130" s="3">
        <v>21764.2</v>
      </c>
    </row>
    <row r="131" spans="1:20" ht="21" customHeight="1" x14ac:dyDescent="0.2">
      <c r="A131" s="76" t="s">
        <v>91</v>
      </c>
      <c r="B131" s="51">
        <v>4021</v>
      </c>
      <c r="C131" s="3">
        <v>16437.8</v>
      </c>
      <c r="D131" s="3">
        <v>12156.7</v>
      </c>
      <c r="E131" s="3">
        <v>14352.4</v>
      </c>
      <c r="F131" s="3">
        <v>14352.4</v>
      </c>
      <c r="G131" s="3">
        <v>12156.7</v>
      </c>
      <c r="H131" s="3">
        <v>12156.7</v>
      </c>
    </row>
    <row r="132" spans="1:20" x14ac:dyDescent="0.2">
      <c r="A132" s="66" t="s">
        <v>9</v>
      </c>
      <c r="B132" s="74">
        <v>4030</v>
      </c>
      <c r="C132" s="3">
        <v>93351.1</v>
      </c>
      <c r="D132" s="3">
        <v>84409.5</v>
      </c>
      <c r="E132" s="3">
        <v>90422.399999999994</v>
      </c>
      <c r="F132" s="3">
        <v>90422.399999999994</v>
      </c>
      <c r="G132" s="3">
        <v>84409.5</v>
      </c>
      <c r="H132" s="3">
        <v>84409.5</v>
      </c>
      <c r="I132" s="68">
        <f t="shared" ref="I132:N132" si="2">I129+I130</f>
        <v>31289.1</v>
      </c>
      <c r="J132" s="68">
        <f t="shared" si="2"/>
        <v>31289.1</v>
      </c>
      <c r="K132" s="68">
        <f t="shared" si="2"/>
        <v>31289.1</v>
      </c>
      <c r="L132" s="68">
        <f t="shared" si="2"/>
        <v>31289.1</v>
      </c>
      <c r="M132" s="68">
        <f t="shared" si="2"/>
        <v>31289.1</v>
      </c>
      <c r="N132" s="68">
        <f t="shared" si="2"/>
        <v>31289.1</v>
      </c>
    </row>
    <row r="133" spans="1:20" x14ac:dyDescent="0.2">
      <c r="A133" s="76" t="s">
        <v>8</v>
      </c>
      <c r="B133" s="51">
        <v>4040</v>
      </c>
      <c r="C133" s="3">
        <v>5097.6000000000004</v>
      </c>
      <c r="D133" s="3">
        <v>4098.1000000000004</v>
      </c>
      <c r="E133" s="3">
        <v>4543.6000000000004</v>
      </c>
      <c r="F133" s="3">
        <v>4543.6000000000004</v>
      </c>
      <c r="G133" s="3">
        <v>4098.1000000000004</v>
      </c>
      <c r="H133" s="3">
        <v>4098.1000000000004</v>
      </c>
    </row>
    <row r="134" spans="1:20" x14ac:dyDescent="0.2">
      <c r="A134" s="76" t="s">
        <v>7</v>
      </c>
      <c r="B134" s="51">
        <v>4050</v>
      </c>
      <c r="C134" s="3">
        <v>8667.7000000000007</v>
      </c>
      <c r="D134" s="3">
        <v>8739</v>
      </c>
      <c r="E134" s="3">
        <v>8778.9</v>
      </c>
      <c r="F134" s="3">
        <v>8778.9</v>
      </c>
      <c r="G134" s="3">
        <v>8739</v>
      </c>
      <c r="H134" s="3">
        <v>8739</v>
      </c>
    </row>
    <row r="135" spans="1:20" ht="37.5" x14ac:dyDescent="0.2">
      <c r="A135" s="78" t="s">
        <v>125</v>
      </c>
      <c r="B135" s="74">
        <v>4060</v>
      </c>
      <c r="C135" s="3">
        <v>13765.300000000001</v>
      </c>
      <c r="D135" s="3">
        <v>12837.1</v>
      </c>
      <c r="E135" s="3">
        <v>13322.5</v>
      </c>
      <c r="F135" s="3">
        <v>13322.5</v>
      </c>
      <c r="G135" s="3">
        <v>12837.1</v>
      </c>
      <c r="H135" s="3">
        <v>12837.1</v>
      </c>
    </row>
    <row r="136" spans="1:20" x14ac:dyDescent="0.2">
      <c r="A136" s="76" t="s">
        <v>92</v>
      </c>
      <c r="B136" s="51">
        <v>4070</v>
      </c>
      <c r="C136" s="3"/>
      <c r="D136" s="3"/>
      <c r="E136" s="3"/>
      <c r="F136" s="3"/>
      <c r="G136" s="3"/>
      <c r="H136" s="3"/>
    </row>
    <row r="137" spans="1:20" x14ac:dyDescent="0.2">
      <c r="A137" s="76" t="s">
        <v>93</v>
      </c>
      <c r="B137" s="51">
        <v>4080</v>
      </c>
      <c r="C137" s="3"/>
      <c r="D137" s="3"/>
      <c r="E137" s="3"/>
      <c r="F137" s="3"/>
      <c r="G137" s="3"/>
      <c r="H137" s="3"/>
    </row>
    <row r="138" spans="1:20" x14ac:dyDescent="0.2">
      <c r="A138" s="78" t="s">
        <v>6</v>
      </c>
      <c r="B138" s="74">
        <v>4090</v>
      </c>
      <c r="C138" s="3">
        <v>79585.8</v>
      </c>
      <c r="D138" s="3">
        <v>78808.2</v>
      </c>
      <c r="E138" s="3">
        <v>77099.899999999994</v>
      </c>
      <c r="F138" s="3">
        <v>77099.899999999994</v>
      </c>
      <c r="G138" s="3">
        <v>71572.399999999994</v>
      </c>
      <c r="H138" s="3">
        <v>71572.399999999994</v>
      </c>
    </row>
    <row r="139" spans="1:20" ht="27.75" customHeight="1" x14ac:dyDescent="0.2">
      <c r="A139" s="113" t="s">
        <v>53</v>
      </c>
      <c r="B139" s="114"/>
      <c r="C139" s="114"/>
      <c r="D139" s="114"/>
      <c r="E139" s="114"/>
      <c r="F139" s="114"/>
      <c r="G139" s="114"/>
      <c r="H139" s="115"/>
      <c r="I139" s="79">
        <f>SUM(I140:I144)</f>
        <v>236</v>
      </c>
      <c r="T139" s="80"/>
    </row>
    <row r="140" spans="1:20" ht="37.5" customHeight="1" x14ac:dyDescent="0.2">
      <c r="A140" s="66" t="s">
        <v>70</v>
      </c>
      <c r="B140" s="67">
        <v>5000</v>
      </c>
      <c r="C140" s="13">
        <v>311</v>
      </c>
      <c r="D140" s="13">
        <v>261</v>
      </c>
      <c r="E140" s="13">
        <v>260</v>
      </c>
      <c r="F140" s="13">
        <v>260</v>
      </c>
      <c r="G140" s="13">
        <v>262</v>
      </c>
      <c r="H140" s="13">
        <v>262</v>
      </c>
      <c r="I140" s="81">
        <v>84</v>
      </c>
    </row>
    <row r="141" spans="1:20" x14ac:dyDescent="0.2">
      <c r="A141" s="1" t="s">
        <v>5</v>
      </c>
      <c r="B141" s="2">
        <v>5010</v>
      </c>
      <c r="C141" s="13">
        <v>1</v>
      </c>
      <c r="D141" s="13">
        <v>1</v>
      </c>
      <c r="E141" s="13">
        <v>1</v>
      </c>
      <c r="F141" s="13">
        <v>1</v>
      </c>
      <c r="G141" s="13">
        <v>1</v>
      </c>
      <c r="H141" s="13">
        <v>1</v>
      </c>
      <c r="I141" s="81">
        <v>108</v>
      </c>
    </row>
    <row r="142" spans="1:20" x14ac:dyDescent="0.2">
      <c r="A142" s="1" t="s">
        <v>4</v>
      </c>
      <c r="B142" s="2">
        <v>5020</v>
      </c>
      <c r="C142" s="13">
        <v>32</v>
      </c>
      <c r="D142" s="13">
        <v>27</v>
      </c>
      <c r="E142" s="13">
        <v>27</v>
      </c>
      <c r="F142" s="13">
        <v>27</v>
      </c>
      <c r="G142" s="13">
        <v>27</v>
      </c>
      <c r="H142" s="13">
        <v>27</v>
      </c>
      <c r="I142" s="81">
        <v>9</v>
      </c>
    </row>
    <row r="143" spans="1:20" x14ac:dyDescent="0.2">
      <c r="A143" s="1" t="s">
        <v>159</v>
      </c>
      <c r="B143" s="2">
        <v>5030</v>
      </c>
      <c r="C143" s="13">
        <v>47</v>
      </c>
      <c r="D143" s="13">
        <v>44</v>
      </c>
      <c r="E143" s="13">
        <v>44</v>
      </c>
      <c r="F143" s="13">
        <v>44</v>
      </c>
      <c r="G143" s="13">
        <v>44</v>
      </c>
      <c r="H143" s="13">
        <v>44</v>
      </c>
      <c r="I143" s="82">
        <v>35</v>
      </c>
    </row>
    <row r="144" spans="1:20" ht="17.25" customHeight="1" x14ac:dyDescent="0.2">
      <c r="A144" s="1" t="s">
        <v>160</v>
      </c>
      <c r="B144" s="2">
        <v>5040</v>
      </c>
      <c r="C144" s="13">
        <v>117</v>
      </c>
      <c r="D144" s="13">
        <v>100</v>
      </c>
      <c r="E144" s="13">
        <v>100</v>
      </c>
      <c r="F144" s="13">
        <v>100</v>
      </c>
      <c r="G144" s="13">
        <v>100</v>
      </c>
      <c r="H144" s="13">
        <v>100</v>
      </c>
    </row>
    <row r="145" spans="1:19" ht="20.25" customHeight="1" x14ac:dyDescent="0.2">
      <c r="A145" s="1" t="s">
        <v>161</v>
      </c>
      <c r="B145" s="2">
        <v>5050</v>
      </c>
      <c r="C145" s="13">
        <v>59</v>
      </c>
      <c r="D145" s="13">
        <v>52</v>
      </c>
      <c r="E145" s="13">
        <v>52</v>
      </c>
      <c r="F145" s="13">
        <v>52</v>
      </c>
      <c r="G145" s="13">
        <v>52</v>
      </c>
      <c r="H145" s="13">
        <v>52</v>
      </c>
    </row>
    <row r="146" spans="1:19" ht="18" customHeight="1" x14ac:dyDescent="0.2">
      <c r="A146" s="1" t="s">
        <v>3</v>
      </c>
      <c r="B146" s="2">
        <v>5060</v>
      </c>
      <c r="C146" s="13">
        <v>55</v>
      </c>
      <c r="D146" s="13">
        <v>37</v>
      </c>
      <c r="E146" s="13">
        <v>36</v>
      </c>
      <c r="F146" s="13">
        <v>36</v>
      </c>
      <c r="G146" s="13">
        <v>38</v>
      </c>
      <c r="H146" s="13">
        <v>38</v>
      </c>
    </row>
    <row r="147" spans="1:19" ht="0.75" hidden="1" customHeight="1" x14ac:dyDescent="0.2">
      <c r="A147" s="1"/>
      <c r="B147" s="2"/>
      <c r="C147" s="13"/>
      <c r="D147" s="13"/>
      <c r="E147" s="3">
        <v>0</v>
      </c>
      <c r="F147" s="3">
        <v>0</v>
      </c>
      <c r="G147" s="3">
        <v>0</v>
      </c>
      <c r="H147" s="3" t="e">
        <v>#REF!</v>
      </c>
    </row>
    <row r="148" spans="1:19" ht="0.75" customHeight="1" x14ac:dyDescent="0.2">
      <c r="A148" s="1"/>
      <c r="B148" s="2"/>
      <c r="C148" s="13"/>
      <c r="D148" s="13"/>
      <c r="E148" s="12" t="e">
        <v>#REF!</v>
      </c>
      <c r="F148" s="12" t="e">
        <v>#REF!</v>
      </c>
      <c r="G148" s="12" t="e">
        <v>#REF!</v>
      </c>
      <c r="H148" s="12" t="e">
        <v>#REF!</v>
      </c>
    </row>
    <row r="149" spans="1:19" ht="12" hidden="1" customHeight="1" x14ac:dyDescent="0.2">
      <c r="A149" s="1"/>
      <c r="B149" s="2"/>
      <c r="C149" s="13"/>
      <c r="D149" s="13"/>
      <c r="E149" s="12" t="e">
        <v>#REF!</v>
      </c>
      <c r="F149" s="12" t="e">
        <v>#REF!</v>
      </c>
      <c r="G149" s="12" t="e">
        <v>#REF!</v>
      </c>
      <c r="H149" s="12" t="e">
        <v>#REF!</v>
      </c>
    </row>
    <row r="150" spans="1:19" ht="15.75" hidden="1" customHeight="1" x14ac:dyDescent="0.2">
      <c r="A150" s="1"/>
      <c r="B150" s="2"/>
      <c r="C150" s="13"/>
      <c r="D150" s="3" t="e">
        <v>#REF!</v>
      </c>
      <c r="E150" s="83" t="e">
        <v>#REF!</v>
      </c>
      <c r="F150" s="83" t="e">
        <v>#REF!</v>
      </c>
      <c r="G150" s="84" t="e">
        <v>#REF!</v>
      </c>
      <c r="H150" s="83" t="e">
        <v>#REF!</v>
      </c>
    </row>
    <row r="151" spans="1:19" ht="18" hidden="1" customHeight="1" x14ac:dyDescent="0.2">
      <c r="A151" s="1"/>
      <c r="B151" s="2"/>
      <c r="C151" s="13"/>
      <c r="D151" s="13"/>
      <c r="E151" s="3">
        <v>13444</v>
      </c>
      <c r="F151" s="3">
        <v>13513.2</v>
      </c>
      <c r="G151" s="3">
        <v>15023.8</v>
      </c>
      <c r="H151" s="3" t="e">
        <v>#REF!</v>
      </c>
    </row>
    <row r="152" spans="1:19" x14ac:dyDescent="0.2">
      <c r="A152" s="66" t="s">
        <v>71</v>
      </c>
      <c r="B152" s="2">
        <v>5100</v>
      </c>
      <c r="C152" s="3">
        <v>61677</v>
      </c>
      <c r="D152" s="3">
        <v>56579</v>
      </c>
      <c r="E152" s="3">
        <v>13444.000000000002</v>
      </c>
      <c r="F152" s="3">
        <v>13513.199999999999</v>
      </c>
      <c r="G152" s="3">
        <v>15023.800000000003</v>
      </c>
      <c r="H152" s="3">
        <v>14598</v>
      </c>
      <c r="I152" s="72" t="e">
        <f>#REF!+#REF!+F103+#REF!+F92</f>
        <v>#REF!</v>
      </c>
      <c r="K152" s="72">
        <v>20781.599999999999</v>
      </c>
      <c r="L152" s="72">
        <f>K152-F152</f>
        <v>7268.4</v>
      </c>
      <c r="M152" s="17">
        <v>106.1</v>
      </c>
      <c r="O152" s="72">
        <f>E75+E76+E88+E89+E99</f>
        <v>13444</v>
      </c>
      <c r="P152" s="72">
        <f>F75+F76+F88+F89+F99</f>
        <v>13513.2</v>
      </c>
      <c r="Q152" s="72">
        <f>G75+G76+G88+G89+G99</f>
        <v>15023.8</v>
      </c>
      <c r="R152" s="72">
        <f>H75+H76+H88+H89+H99</f>
        <v>14598</v>
      </c>
      <c r="S152" s="72">
        <f>D75+D76+D88+D89+D99</f>
        <v>56578.999999999985</v>
      </c>
    </row>
    <row r="153" spans="1:19" x14ac:dyDescent="0.2">
      <c r="A153" s="1" t="s">
        <v>5</v>
      </c>
      <c r="B153" s="2">
        <v>5110</v>
      </c>
      <c r="C153" s="3">
        <v>650.6</v>
      </c>
      <c r="D153" s="3">
        <v>615.29999999999995</v>
      </c>
      <c r="E153" s="3">
        <v>102.6</v>
      </c>
      <c r="F153" s="3">
        <v>170.9</v>
      </c>
      <c r="G153" s="3">
        <v>170.9</v>
      </c>
      <c r="H153" s="3">
        <v>170.9</v>
      </c>
    </row>
    <row r="154" spans="1:19" x14ac:dyDescent="0.2">
      <c r="A154" s="1" t="s">
        <v>4</v>
      </c>
      <c r="B154" s="2">
        <v>5120</v>
      </c>
      <c r="C154" s="3">
        <v>9218.4</v>
      </c>
      <c r="D154" s="3">
        <v>9088.2000000000007</v>
      </c>
      <c r="E154" s="3">
        <v>2343</v>
      </c>
      <c r="F154" s="3">
        <v>2191.1999999999998</v>
      </c>
      <c r="G154" s="3">
        <v>2282.8000000000002</v>
      </c>
      <c r="H154" s="3">
        <v>2271.1999999999998</v>
      </c>
      <c r="I154" s="3">
        <f t="shared" ref="I154:N154" si="3">2358.6+100</f>
        <v>2458.6</v>
      </c>
      <c r="J154" s="3">
        <f t="shared" si="3"/>
        <v>2458.6</v>
      </c>
      <c r="K154" s="3">
        <f t="shared" si="3"/>
        <v>2458.6</v>
      </c>
      <c r="L154" s="3">
        <f t="shared" si="3"/>
        <v>2458.6</v>
      </c>
      <c r="M154" s="3">
        <f t="shared" si="3"/>
        <v>2458.6</v>
      </c>
      <c r="N154" s="3">
        <f t="shared" si="3"/>
        <v>2458.6</v>
      </c>
    </row>
    <row r="155" spans="1:19" x14ac:dyDescent="0.2">
      <c r="A155" s="1" t="s">
        <v>159</v>
      </c>
      <c r="B155" s="2">
        <v>5130</v>
      </c>
      <c r="C155" s="3">
        <v>14667.9</v>
      </c>
      <c r="D155" s="3">
        <v>14245.5</v>
      </c>
      <c r="E155" s="3">
        <v>3436.8</v>
      </c>
      <c r="F155" s="3">
        <v>3410.6</v>
      </c>
      <c r="G155" s="3">
        <v>3701.1</v>
      </c>
      <c r="H155" s="3">
        <v>3697</v>
      </c>
    </row>
    <row r="156" spans="1:19" ht="37.5" x14ac:dyDescent="0.2">
      <c r="A156" s="1" t="s">
        <v>160</v>
      </c>
      <c r="B156" s="2">
        <v>5140</v>
      </c>
      <c r="C156" s="3">
        <v>23749.200000000001</v>
      </c>
      <c r="D156" s="3">
        <v>21617.599999999999</v>
      </c>
      <c r="E156" s="3">
        <v>5046.8</v>
      </c>
      <c r="F156" s="3">
        <v>4946.2</v>
      </c>
      <c r="G156" s="3">
        <v>5960.1</v>
      </c>
      <c r="H156" s="3">
        <v>5664.5</v>
      </c>
    </row>
    <row r="157" spans="1:19" x14ac:dyDescent="0.2">
      <c r="A157" s="1" t="s">
        <v>161</v>
      </c>
      <c r="B157" s="2">
        <v>5150</v>
      </c>
      <c r="C157" s="3">
        <v>6353.7</v>
      </c>
      <c r="D157" s="3">
        <v>6149.8</v>
      </c>
      <c r="E157" s="3">
        <v>1420.1</v>
      </c>
      <c r="F157" s="3">
        <v>1590</v>
      </c>
      <c r="G157" s="3">
        <v>1581.2</v>
      </c>
      <c r="H157" s="3">
        <v>1558.5</v>
      </c>
    </row>
    <row r="158" spans="1:19" ht="17.25" customHeight="1" x14ac:dyDescent="0.2">
      <c r="A158" s="1" t="s">
        <v>3</v>
      </c>
      <c r="B158" s="2">
        <v>5160</v>
      </c>
      <c r="C158" s="3">
        <v>7037.2</v>
      </c>
      <c r="D158" s="3">
        <v>4862.6000000000004</v>
      </c>
      <c r="E158" s="3">
        <v>1094.7</v>
      </c>
      <c r="F158" s="3">
        <v>1204.3</v>
      </c>
      <c r="G158" s="3">
        <v>1327.7</v>
      </c>
      <c r="H158" s="3">
        <v>1235.9000000000001</v>
      </c>
    </row>
    <row r="159" spans="1:19" ht="0.75" hidden="1" customHeight="1" x14ac:dyDescent="0.2">
      <c r="A159" s="1"/>
      <c r="B159" s="2"/>
      <c r="C159" s="3"/>
      <c r="D159" s="3"/>
      <c r="E159" s="12" t="e">
        <v>#REF!</v>
      </c>
      <c r="F159" s="12" t="e">
        <v>#REF!</v>
      </c>
      <c r="G159" s="12" t="e">
        <v>#REF!</v>
      </c>
      <c r="H159" s="12" t="e">
        <v>#REF!</v>
      </c>
      <c r="O159" s="72" t="e">
        <f>SUM(E159:H159)</f>
        <v>#REF!</v>
      </c>
    </row>
    <row r="160" spans="1:19" ht="1.5" hidden="1" customHeight="1" x14ac:dyDescent="0.2">
      <c r="A160" s="1"/>
      <c r="B160" s="2"/>
      <c r="C160" s="3"/>
      <c r="D160" s="3"/>
      <c r="E160" s="12" t="e">
        <v>#REF!</v>
      </c>
      <c r="F160" s="12">
        <v>23.599999999998545</v>
      </c>
      <c r="G160" s="12">
        <v>32.400000000001455</v>
      </c>
      <c r="H160" s="12">
        <v>23.799999999997453</v>
      </c>
      <c r="O160" s="72"/>
    </row>
    <row r="161" spans="1:19" ht="12" hidden="1" customHeight="1" x14ac:dyDescent="0.2">
      <c r="A161" s="1"/>
      <c r="B161" s="2"/>
      <c r="C161" s="3"/>
      <c r="D161" s="3"/>
      <c r="E161" s="12">
        <v>11097.5</v>
      </c>
      <c r="F161" s="12">
        <v>11123.599999999999</v>
      </c>
      <c r="G161" s="12">
        <v>12382.4</v>
      </c>
      <c r="H161" s="12">
        <v>12023.8</v>
      </c>
      <c r="O161" s="72"/>
    </row>
    <row r="162" spans="1:19" ht="0.75" hidden="1" customHeight="1" x14ac:dyDescent="0.2">
      <c r="A162" s="1"/>
      <c r="B162" s="2"/>
      <c r="C162" s="3"/>
      <c r="D162" s="3">
        <v>46627.3</v>
      </c>
      <c r="E162" s="83" t="e">
        <v>#REF!</v>
      </c>
      <c r="F162" s="83" t="e">
        <v>#REF!</v>
      </c>
      <c r="G162" s="83" t="e">
        <v>#REF!</v>
      </c>
      <c r="H162" s="83" t="e">
        <v>#REF!</v>
      </c>
    </row>
    <row r="163" spans="1:19" ht="37.5" x14ac:dyDescent="0.2">
      <c r="A163" s="66" t="s">
        <v>72</v>
      </c>
      <c r="B163" s="2">
        <v>5200</v>
      </c>
      <c r="C163" s="3">
        <v>50836.4</v>
      </c>
      <c r="D163" s="3">
        <v>46500</v>
      </c>
      <c r="E163" s="3">
        <v>11050</v>
      </c>
      <c r="F163" s="3">
        <v>11100</v>
      </c>
      <c r="G163" s="3">
        <v>12349.999999999998</v>
      </c>
      <c r="H163" s="3">
        <v>12000.000000000002</v>
      </c>
      <c r="I163" s="72" t="e">
        <f>#REF!+F92+F103-71.14082</f>
        <v>#REF!</v>
      </c>
      <c r="O163" s="72">
        <f>D75+D88</f>
        <v>45929.2</v>
      </c>
      <c r="P163" s="72">
        <f>E75+E88+E99</f>
        <v>11097.5</v>
      </c>
      <c r="Q163" s="85">
        <f>F75+F88+F99</f>
        <v>11123.599999999999</v>
      </c>
      <c r="R163" s="85">
        <f>G75+G88+G99</f>
        <v>12382.4</v>
      </c>
      <c r="S163" s="85">
        <f>H75+H88+H99</f>
        <v>12023.8</v>
      </c>
    </row>
    <row r="164" spans="1:19" x14ac:dyDescent="0.2">
      <c r="A164" s="1" t="s">
        <v>5</v>
      </c>
      <c r="B164" s="2">
        <v>5210</v>
      </c>
      <c r="C164" s="3">
        <v>555.1</v>
      </c>
      <c r="D164" s="3">
        <v>504.4</v>
      </c>
      <c r="E164" s="3">
        <v>84.1</v>
      </c>
      <c r="F164" s="3">
        <v>140.1</v>
      </c>
      <c r="G164" s="3">
        <v>140.1</v>
      </c>
      <c r="H164" s="3">
        <v>140.1</v>
      </c>
      <c r="I164" s="86">
        <v>231.4</v>
      </c>
    </row>
    <row r="165" spans="1:19" x14ac:dyDescent="0.2">
      <c r="A165" s="1" t="s">
        <v>4</v>
      </c>
      <c r="B165" s="2">
        <v>5220</v>
      </c>
      <c r="C165" s="3">
        <v>7598.9</v>
      </c>
      <c r="D165" s="3">
        <v>7469.3</v>
      </c>
      <c r="E165" s="3">
        <v>1925.2</v>
      </c>
      <c r="F165" s="3">
        <v>1801</v>
      </c>
      <c r="G165" s="3">
        <v>1875.8</v>
      </c>
      <c r="H165" s="3">
        <v>1867.3</v>
      </c>
      <c r="I165" s="86">
        <v>2473.5</v>
      </c>
      <c r="O165" s="72"/>
    </row>
    <row r="166" spans="1:19" x14ac:dyDescent="0.2">
      <c r="A166" s="1" t="s">
        <v>159</v>
      </c>
      <c r="B166" s="2">
        <v>5230</v>
      </c>
      <c r="C166" s="3">
        <v>12085.6</v>
      </c>
      <c r="D166" s="3">
        <v>11705.9</v>
      </c>
      <c r="E166" s="3">
        <v>2824</v>
      </c>
      <c r="F166" s="3">
        <v>2803.8</v>
      </c>
      <c r="G166" s="3">
        <v>3041.2</v>
      </c>
      <c r="H166" s="3">
        <v>3036.9</v>
      </c>
      <c r="I166" s="86">
        <v>6790.5</v>
      </c>
      <c r="J166" s="72">
        <f>E166+E167+E168+E169</f>
        <v>9040.7000000000007</v>
      </c>
    </row>
    <row r="167" spans="1:19" ht="37.5" x14ac:dyDescent="0.2">
      <c r="A167" s="1" t="s">
        <v>160</v>
      </c>
      <c r="B167" s="2">
        <v>5240</v>
      </c>
      <c r="C167" s="3">
        <v>19490.599999999999</v>
      </c>
      <c r="D167" s="3">
        <v>17768.599999999999</v>
      </c>
      <c r="E167" s="3">
        <v>4150.3</v>
      </c>
      <c r="F167" s="3">
        <v>4062.5</v>
      </c>
      <c r="G167" s="3">
        <v>4903.2</v>
      </c>
      <c r="H167" s="3">
        <v>4652.6000000000004</v>
      </c>
      <c r="I167" s="86">
        <v>5971.6</v>
      </c>
    </row>
    <row r="168" spans="1:19" x14ac:dyDescent="0.2">
      <c r="A168" s="1" t="s">
        <v>161</v>
      </c>
      <c r="B168" s="2">
        <v>5250</v>
      </c>
      <c r="C168" s="3">
        <v>5329.3</v>
      </c>
      <c r="D168" s="3">
        <v>5055.8</v>
      </c>
      <c r="E168" s="3">
        <v>1166.9000000000001</v>
      </c>
      <c r="F168" s="3">
        <v>1303.5999999999999</v>
      </c>
      <c r="G168" s="3">
        <v>1299.3</v>
      </c>
      <c r="H168" s="3">
        <v>1286</v>
      </c>
      <c r="I168" s="86">
        <v>368.3</v>
      </c>
    </row>
    <row r="169" spans="1:19" x14ac:dyDescent="0.2">
      <c r="A169" s="1" t="s">
        <v>3</v>
      </c>
      <c r="B169" s="2">
        <v>5260</v>
      </c>
      <c r="C169" s="3">
        <v>5776.9</v>
      </c>
      <c r="D169" s="3">
        <v>3996</v>
      </c>
      <c r="E169" s="3">
        <v>899.5</v>
      </c>
      <c r="F169" s="3">
        <v>989</v>
      </c>
      <c r="G169" s="3">
        <v>1090.4000000000001</v>
      </c>
      <c r="H169" s="3">
        <v>1017.1</v>
      </c>
      <c r="I169" s="86">
        <v>1285.8</v>
      </c>
    </row>
    <row r="170" spans="1:19" ht="42" customHeight="1" x14ac:dyDescent="0.2">
      <c r="A170" s="87" t="s">
        <v>68</v>
      </c>
      <c r="B170" s="2">
        <v>5300</v>
      </c>
      <c r="C170" s="11">
        <v>13621.75777063237</v>
      </c>
      <c r="D170" s="11">
        <v>14846.743295019158</v>
      </c>
      <c r="E170" s="11">
        <v>14166.666666666666</v>
      </c>
      <c r="F170" s="11">
        <v>14230.769230769232</v>
      </c>
      <c r="G170" s="11">
        <v>15712.46819338422</v>
      </c>
      <c r="H170" s="11">
        <v>15267.175572519087</v>
      </c>
    </row>
    <row r="171" spans="1:19" x14ac:dyDescent="0.2">
      <c r="A171" s="1" t="s">
        <v>5</v>
      </c>
      <c r="B171" s="2">
        <v>5310</v>
      </c>
      <c r="C171" s="11">
        <v>46258.333333333336</v>
      </c>
      <c r="D171" s="11">
        <v>42033.333333333336</v>
      </c>
      <c r="E171" s="11">
        <v>28033.333333333332</v>
      </c>
      <c r="F171" s="11">
        <v>46699.999999999993</v>
      </c>
      <c r="G171" s="11">
        <v>46699.999999999993</v>
      </c>
      <c r="H171" s="11">
        <v>46699.999999999993</v>
      </c>
    </row>
    <row r="172" spans="1:19" x14ac:dyDescent="0.2">
      <c r="A172" s="1" t="s">
        <v>4</v>
      </c>
      <c r="B172" s="2">
        <v>5320</v>
      </c>
      <c r="C172" s="11">
        <v>19788.802500000002</v>
      </c>
      <c r="D172" s="11">
        <v>23053.395</v>
      </c>
      <c r="E172" s="11">
        <v>23767.9012345679</v>
      </c>
      <c r="F172" s="11">
        <v>22234.567901234568</v>
      </c>
      <c r="G172" s="11">
        <v>23158.024691358023</v>
      </c>
      <c r="H172" s="11">
        <v>23053.086419753086</v>
      </c>
    </row>
    <row r="173" spans="1:19" x14ac:dyDescent="0.2">
      <c r="A173" s="1" t="s">
        <v>159</v>
      </c>
      <c r="B173" s="2">
        <v>5330</v>
      </c>
      <c r="C173" s="11">
        <v>21428.369166666667</v>
      </c>
      <c r="D173" s="11">
        <v>22170.264999999999</v>
      </c>
      <c r="E173" s="11">
        <v>21393.939393939396</v>
      </c>
      <c r="F173" s="11">
        <v>21240.909090909092</v>
      </c>
      <c r="G173" s="11">
        <v>23039.393939393936</v>
      </c>
      <c r="H173" s="11">
        <v>23006.81818181818</v>
      </c>
    </row>
    <row r="174" spans="1:19" ht="37.5" x14ac:dyDescent="0.2">
      <c r="A174" s="1" t="s">
        <v>160</v>
      </c>
      <c r="B174" s="2">
        <v>5340</v>
      </c>
      <c r="C174" s="11">
        <v>13882.193333333335</v>
      </c>
      <c r="D174" s="11">
        <v>14807.166666666666</v>
      </c>
      <c r="E174" s="11">
        <v>13834.333333333334</v>
      </c>
      <c r="F174" s="11">
        <v>13541.666666666666</v>
      </c>
      <c r="G174" s="11">
        <v>16343.999999999998</v>
      </c>
      <c r="H174" s="11">
        <v>15508.666666666668</v>
      </c>
    </row>
    <row r="175" spans="1:19" x14ac:dyDescent="0.2">
      <c r="A175" s="1" t="s">
        <v>161</v>
      </c>
      <c r="B175" s="2">
        <v>5350</v>
      </c>
      <c r="C175" s="11">
        <v>7527.2599999999993</v>
      </c>
      <c r="D175" s="11">
        <v>8102.2433333333329</v>
      </c>
      <c r="E175" s="11">
        <v>7480.128205128206</v>
      </c>
      <c r="F175" s="11">
        <v>8356.4102564102559</v>
      </c>
      <c r="G175" s="11">
        <v>8328.8461538461543</v>
      </c>
      <c r="H175" s="11">
        <v>8243.5897435897423</v>
      </c>
    </row>
    <row r="176" spans="1:19" x14ac:dyDescent="0.2">
      <c r="A176" s="1" t="s">
        <v>3</v>
      </c>
      <c r="B176" s="2">
        <v>5360</v>
      </c>
      <c r="C176" s="11">
        <v>8752.8791666666675</v>
      </c>
      <c r="D176" s="11">
        <v>9000</v>
      </c>
      <c r="E176" s="11">
        <v>8328.7037037037044</v>
      </c>
      <c r="F176" s="11">
        <v>9157.4074074074069</v>
      </c>
      <c r="G176" s="11">
        <v>9564.9122807017557</v>
      </c>
      <c r="H176" s="11">
        <v>8921.9298245614045</v>
      </c>
    </row>
    <row r="177" spans="1:20" ht="40.700000000000003" customHeight="1" x14ac:dyDescent="0.2">
      <c r="A177" s="66" t="s">
        <v>69</v>
      </c>
      <c r="B177" s="2">
        <v>5400</v>
      </c>
      <c r="C177" s="3"/>
      <c r="D177" s="3"/>
      <c r="E177" s="3"/>
      <c r="F177" s="3"/>
      <c r="G177" s="3"/>
      <c r="H177" s="3"/>
    </row>
    <row r="178" spans="1:20" hidden="1" x14ac:dyDescent="0.2">
      <c r="A178" s="88"/>
      <c r="B178" s="89"/>
      <c r="C178" s="90"/>
      <c r="D178" s="90"/>
      <c r="E178" s="90"/>
      <c r="F178" s="90"/>
      <c r="G178" s="90"/>
      <c r="H178" s="90"/>
    </row>
    <row r="179" spans="1:20" x14ac:dyDescent="0.2">
      <c r="A179" s="7"/>
      <c r="B179" s="8"/>
      <c r="C179" s="9"/>
      <c r="D179" s="9"/>
      <c r="E179" s="9"/>
      <c r="F179" s="10"/>
      <c r="G179" s="9"/>
      <c r="H179" s="9"/>
    </row>
    <row r="180" spans="1:20" ht="39.75" customHeight="1" x14ac:dyDescent="0.2">
      <c r="A180" s="91" t="s">
        <v>150</v>
      </c>
      <c r="B180" s="8"/>
      <c r="C180" s="92"/>
      <c r="D180" s="93"/>
      <c r="E180" s="94"/>
      <c r="F180" s="109" t="s">
        <v>149</v>
      </c>
      <c r="G180" s="109"/>
      <c r="H180" s="109"/>
    </row>
    <row r="181" spans="1:20" s="96" customFormat="1" ht="32.25" customHeight="1" x14ac:dyDescent="0.2">
      <c r="A181" s="95" t="s">
        <v>2</v>
      </c>
      <c r="C181" s="97" t="s">
        <v>1</v>
      </c>
      <c r="D181" s="95"/>
      <c r="E181" s="97"/>
      <c r="F181" s="108" t="s">
        <v>0</v>
      </c>
      <c r="G181" s="108"/>
      <c r="H181" s="108"/>
    </row>
    <row r="182" spans="1:20" x14ac:dyDescent="0.2">
      <c r="A182" s="98"/>
      <c r="B182" s="99"/>
      <c r="C182" s="100"/>
      <c r="D182" s="100"/>
      <c r="E182" s="101"/>
      <c r="F182" s="101"/>
      <c r="G182" s="101"/>
      <c r="H182" s="10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x14ac:dyDescent="0.2">
      <c r="A183" s="98"/>
      <c r="B183" s="99"/>
      <c r="C183" s="100"/>
      <c r="D183" s="100"/>
      <c r="E183" s="101"/>
      <c r="F183" s="101"/>
      <c r="G183" s="101"/>
      <c r="H183" s="10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x14ac:dyDescent="0.2">
      <c r="A184" s="98"/>
      <c r="B184" s="99"/>
      <c r="C184" s="100"/>
      <c r="D184" s="100"/>
      <c r="E184" s="101"/>
      <c r="F184" s="101"/>
      <c r="G184" s="101"/>
      <c r="H184" s="10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x14ac:dyDescent="0.2">
      <c r="A185" s="98"/>
      <c r="B185" s="99"/>
      <c r="C185" s="100"/>
      <c r="D185" s="100"/>
      <c r="E185" s="101"/>
      <c r="F185" s="101"/>
      <c r="G185" s="101"/>
      <c r="H185" s="10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x14ac:dyDescent="0.2">
      <c r="A186" s="98"/>
      <c r="B186" s="99"/>
      <c r="C186" s="100"/>
      <c r="D186" s="100"/>
      <c r="E186" s="101"/>
      <c r="F186" s="101"/>
      <c r="G186" s="101"/>
      <c r="H186" s="10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x14ac:dyDescent="0.2">
      <c r="A187" s="98"/>
      <c r="B187" s="99"/>
      <c r="C187" s="100"/>
      <c r="D187" s="100"/>
      <c r="E187" s="101"/>
      <c r="F187" s="101"/>
      <c r="G187" s="101"/>
      <c r="H187" s="10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x14ac:dyDescent="0.2">
      <c r="A188" s="98"/>
      <c r="B188" s="99"/>
      <c r="C188" s="100"/>
      <c r="D188" s="100"/>
      <c r="E188" s="101"/>
      <c r="F188" s="101"/>
      <c r="G188" s="101"/>
      <c r="H188" s="10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x14ac:dyDescent="0.2">
      <c r="A189" s="98"/>
      <c r="B189" s="99"/>
      <c r="C189" s="100"/>
      <c r="D189" s="100"/>
      <c r="E189" s="101"/>
      <c r="F189" s="101"/>
      <c r="G189" s="101"/>
      <c r="H189" s="10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x14ac:dyDescent="0.2">
      <c r="A190" s="98"/>
      <c r="B190" s="99"/>
      <c r="C190" s="100"/>
      <c r="D190" s="100"/>
      <c r="E190" s="101"/>
      <c r="F190" s="101"/>
      <c r="G190" s="101"/>
      <c r="H190" s="10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x14ac:dyDescent="0.2">
      <c r="A191" s="98"/>
      <c r="B191" s="99"/>
      <c r="C191" s="100"/>
      <c r="D191" s="100"/>
      <c r="E191" s="101"/>
      <c r="F191" s="101"/>
      <c r="G191" s="101"/>
      <c r="H191" s="10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x14ac:dyDescent="0.2">
      <c r="A192" s="98"/>
      <c r="B192" s="99"/>
      <c r="C192" s="100"/>
      <c r="D192" s="100"/>
      <c r="E192" s="101"/>
      <c r="F192" s="101"/>
      <c r="G192" s="101"/>
      <c r="H192" s="10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8" x14ac:dyDescent="0.2">
      <c r="A193" s="7"/>
      <c r="C193" s="102"/>
      <c r="D193" s="102"/>
      <c r="E193" s="103"/>
      <c r="F193" s="104"/>
      <c r="G193" s="103"/>
      <c r="H193" s="103"/>
    </row>
    <row r="194" spans="1:8" x14ac:dyDescent="0.2">
      <c r="A194" s="7"/>
      <c r="C194" s="102"/>
      <c r="D194" s="102"/>
      <c r="E194" s="103"/>
      <c r="F194" s="104"/>
      <c r="G194" s="103"/>
      <c r="H194" s="103"/>
    </row>
    <row r="195" spans="1:8" x14ac:dyDescent="0.2">
      <c r="A195" s="7"/>
      <c r="C195" s="102"/>
      <c r="D195" s="102"/>
      <c r="E195" s="103"/>
      <c r="F195" s="104"/>
      <c r="G195" s="103"/>
      <c r="H195" s="103"/>
    </row>
    <row r="196" spans="1:8" x14ac:dyDescent="0.2">
      <c r="A196" s="7"/>
      <c r="C196" s="102"/>
      <c r="D196" s="102"/>
      <c r="E196" s="103"/>
      <c r="F196" s="104"/>
      <c r="G196" s="103"/>
      <c r="H196" s="103"/>
    </row>
    <row r="197" spans="1:8" x14ac:dyDescent="0.2">
      <c r="A197" s="7"/>
      <c r="C197" s="102"/>
      <c r="D197" s="102"/>
      <c r="E197" s="103"/>
      <c r="F197" s="104"/>
      <c r="G197" s="103"/>
      <c r="H197" s="103"/>
    </row>
    <row r="198" spans="1:8" x14ac:dyDescent="0.2">
      <c r="A198" s="7"/>
      <c r="C198" s="102"/>
      <c r="D198" s="102"/>
      <c r="E198" s="103"/>
      <c r="F198" s="104"/>
      <c r="G198" s="103"/>
      <c r="H198" s="103"/>
    </row>
    <row r="199" spans="1:8" x14ac:dyDescent="0.2">
      <c r="A199" s="7"/>
      <c r="C199" s="102"/>
      <c r="D199" s="102"/>
      <c r="E199" s="103"/>
      <c r="F199" s="104"/>
      <c r="G199" s="103"/>
      <c r="H199" s="103"/>
    </row>
    <row r="200" spans="1:8" x14ac:dyDescent="0.2">
      <c r="A200" s="7"/>
      <c r="C200" s="102"/>
      <c r="D200" s="102"/>
      <c r="E200" s="103"/>
      <c r="F200" s="104"/>
      <c r="G200" s="103"/>
      <c r="H200" s="103"/>
    </row>
    <row r="201" spans="1:8" x14ac:dyDescent="0.2">
      <c r="A201" s="7"/>
      <c r="C201" s="102"/>
      <c r="D201" s="102"/>
      <c r="E201" s="103"/>
      <c r="F201" s="104"/>
      <c r="G201" s="103"/>
      <c r="H201" s="103"/>
    </row>
    <row r="202" spans="1:8" x14ac:dyDescent="0.2">
      <c r="A202" s="7"/>
      <c r="C202" s="102"/>
      <c r="D202" s="102"/>
      <c r="E202" s="103"/>
      <c r="F202" s="104"/>
      <c r="G202" s="103"/>
      <c r="H202" s="103"/>
    </row>
    <row r="203" spans="1:8" x14ac:dyDescent="0.2">
      <c r="A203" s="7"/>
      <c r="C203" s="102"/>
      <c r="D203" s="102"/>
      <c r="E203" s="103"/>
      <c r="F203" s="104"/>
      <c r="G203" s="103"/>
      <c r="H203" s="103"/>
    </row>
    <row r="204" spans="1:8" x14ac:dyDescent="0.2">
      <c r="A204" s="7"/>
      <c r="C204" s="102"/>
      <c r="D204" s="102"/>
      <c r="E204" s="103"/>
      <c r="F204" s="104"/>
      <c r="G204" s="103"/>
      <c r="H204" s="103"/>
    </row>
    <row r="205" spans="1:8" x14ac:dyDescent="0.2">
      <c r="A205" s="7"/>
      <c r="C205" s="102"/>
      <c r="D205" s="102"/>
      <c r="E205" s="103"/>
      <c r="F205" s="104"/>
      <c r="G205" s="103"/>
      <c r="H205" s="103"/>
    </row>
    <row r="206" spans="1:8" x14ac:dyDescent="0.2">
      <c r="A206" s="7"/>
      <c r="C206" s="102"/>
      <c r="D206" s="102"/>
      <c r="E206" s="103"/>
      <c r="F206" s="104"/>
      <c r="G206" s="103"/>
      <c r="H206" s="103"/>
    </row>
    <row r="207" spans="1:8" x14ac:dyDescent="0.2">
      <c r="A207" s="7"/>
      <c r="C207" s="102"/>
      <c r="D207" s="102"/>
      <c r="E207" s="103"/>
      <c r="F207" s="104"/>
      <c r="G207" s="103"/>
      <c r="H207" s="103"/>
    </row>
    <row r="208" spans="1:8" x14ac:dyDescent="0.2">
      <c r="A208" s="7"/>
      <c r="C208" s="102"/>
      <c r="D208" s="102"/>
      <c r="E208" s="103"/>
      <c r="F208" s="104"/>
      <c r="G208" s="103"/>
      <c r="H208" s="103"/>
    </row>
    <row r="209" spans="1:8" x14ac:dyDescent="0.2">
      <c r="A209" s="7"/>
      <c r="C209" s="102"/>
      <c r="D209" s="102"/>
      <c r="E209" s="103"/>
      <c r="F209" s="104"/>
      <c r="G209" s="103"/>
      <c r="H209" s="103"/>
    </row>
    <row r="210" spans="1:8" x14ac:dyDescent="0.2">
      <c r="A210" s="7"/>
      <c r="C210" s="102"/>
      <c r="D210" s="102"/>
      <c r="E210" s="103"/>
      <c r="F210" s="104"/>
      <c r="G210" s="103"/>
      <c r="H210" s="103"/>
    </row>
    <row r="211" spans="1:8" x14ac:dyDescent="0.2">
      <c r="A211" s="7"/>
      <c r="C211" s="102"/>
      <c r="D211" s="102"/>
      <c r="E211" s="103"/>
      <c r="F211" s="104"/>
      <c r="G211" s="103"/>
      <c r="H211" s="103"/>
    </row>
    <row r="212" spans="1:8" x14ac:dyDescent="0.2">
      <c r="A212" s="7"/>
      <c r="C212" s="102"/>
      <c r="D212" s="102"/>
      <c r="E212" s="103"/>
      <c r="F212" s="104"/>
      <c r="G212" s="103"/>
      <c r="H212" s="103"/>
    </row>
    <row r="213" spans="1:8" x14ac:dyDescent="0.2">
      <c r="A213" s="7"/>
      <c r="C213" s="102"/>
      <c r="D213" s="102"/>
      <c r="E213" s="103"/>
      <c r="F213" s="104"/>
      <c r="G213" s="103"/>
      <c r="H213" s="103"/>
    </row>
    <row r="214" spans="1:8" x14ac:dyDescent="0.2">
      <c r="A214" s="7"/>
      <c r="C214" s="102"/>
      <c r="D214" s="102"/>
      <c r="E214" s="103"/>
      <c r="F214" s="104"/>
      <c r="G214" s="103"/>
      <c r="H214" s="103"/>
    </row>
    <row r="215" spans="1:8" x14ac:dyDescent="0.2">
      <c r="A215" s="7"/>
      <c r="C215" s="102"/>
      <c r="D215" s="102"/>
      <c r="E215" s="103"/>
      <c r="F215" s="104"/>
      <c r="G215" s="103"/>
      <c r="H215" s="103"/>
    </row>
    <row r="216" spans="1:8" x14ac:dyDescent="0.2">
      <c r="A216" s="7"/>
      <c r="C216" s="102"/>
      <c r="D216" s="102"/>
      <c r="E216" s="103"/>
      <c r="F216" s="104"/>
      <c r="G216" s="103"/>
      <c r="H216" s="103"/>
    </row>
    <row r="217" spans="1:8" x14ac:dyDescent="0.2">
      <c r="A217" s="7"/>
      <c r="C217" s="102"/>
      <c r="D217" s="102"/>
      <c r="E217" s="103"/>
      <c r="F217" s="104"/>
      <c r="G217" s="103"/>
      <c r="H217" s="103"/>
    </row>
    <row r="218" spans="1:8" x14ac:dyDescent="0.2">
      <c r="A218" s="7"/>
      <c r="C218" s="102"/>
      <c r="D218" s="102"/>
      <c r="E218" s="103"/>
      <c r="F218" s="104"/>
      <c r="G218" s="103"/>
      <c r="H218" s="103"/>
    </row>
    <row r="219" spans="1:8" x14ac:dyDescent="0.2">
      <c r="A219" s="7"/>
      <c r="C219" s="102"/>
      <c r="D219" s="102"/>
      <c r="E219" s="103"/>
      <c r="F219" s="104"/>
      <c r="G219" s="103"/>
      <c r="H219" s="103"/>
    </row>
    <row r="220" spans="1:8" x14ac:dyDescent="0.2">
      <c r="A220" s="7"/>
      <c r="C220" s="102"/>
      <c r="D220" s="102"/>
      <c r="E220" s="103"/>
      <c r="F220" s="104"/>
      <c r="G220" s="103"/>
      <c r="H220" s="103"/>
    </row>
    <row r="221" spans="1:8" x14ac:dyDescent="0.2">
      <c r="A221" s="7"/>
      <c r="C221" s="102"/>
      <c r="D221" s="102"/>
      <c r="E221" s="103"/>
      <c r="F221" s="104"/>
      <c r="G221" s="103"/>
      <c r="H221" s="103"/>
    </row>
    <row r="222" spans="1:8" x14ac:dyDescent="0.2">
      <c r="A222" s="7"/>
      <c r="C222" s="102"/>
      <c r="D222" s="102"/>
      <c r="E222" s="103"/>
      <c r="F222" s="104"/>
      <c r="G222" s="103"/>
      <c r="H222" s="103"/>
    </row>
    <row r="223" spans="1:8" x14ac:dyDescent="0.2">
      <c r="A223" s="105"/>
    </row>
    <row r="224" spans="1:8" x14ac:dyDescent="0.2">
      <c r="A224" s="105"/>
    </row>
    <row r="225" spans="1:1" x14ac:dyDescent="0.2">
      <c r="A225" s="105"/>
    </row>
    <row r="226" spans="1:1" x14ac:dyDescent="0.2">
      <c r="A226" s="105"/>
    </row>
    <row r="227" spans="1:1" x14ac:dyDescent="0.2">
      <c r="A227" s="105"/>
    </row>
    <row r="228" spans="1:1" x14ac:dyDescent="0.2">
      <c r="A228" s="105"/>
    </row>
    <row r="229" spans="1:1" x14ac:dyDescent="0.2">
      <c r="A229" s="105"/>
    </row>
    <row r="230" spans="1:1" x14ac:dyDescent="0.2">
      <c r="A230" s="105"/>
    </row>
    <row r="231" spans="1:1" x14ac:dyDescent="0.2">
      <c r="A231" s="105"/>
    </row>
    <row r="232" spans="1:1" x14ac:dyDescent="0.2">
      <c r="A232" s="105"/>
    </row>
    <row r="233" spans="1:1" x14ac:dyDescent="0.2">
      <c r="A233" s="105"/>
    </row>
    <row r="234" spans="1:1" x14ac:dyDescent="0.2">
      <c r="A234" s="105"/>
    </row>
    <row r="235" spans="1:1" x14ac:dyDescent="0.2">
      <c r="A235" s="105"/>
    </row>
    <row r="236" spans="1:1" x14ac:dyDescent="0.2">
      <c r="A236" s="105"/>
    </row>
    <row r="237" spans="1:1" x14ac:dyDescent="0.2">
      <c r="A237" s="105"/>
    </row>
    <row r="238" spans="1:1" x14ac:dyDescent="0.2">
      <c r="A238" s="105"/>
    </row>
    <row r="239" spans="1:1" x14ac:dyDescent="0.2">
      <c r="A239" s="105"/>
    </row>
    <row r="240" spans="1:1" x14ac:dyDescent="0.2">
      <c r="A240" s="105"/>
    </row>
    <row r="241" spans="1:1" x14ac:dyDescent="0.2">
      <c r="A241" s="105"/>
    </row>
    <row r="242" spans="1:1" x14ac:dyDescent="0.2">
      <c r="A242" s="105"/>
    </row>
    <row r="243" spans="1:1" x14ac:dyDescent="0.2">
      <c r="A243" s="105"/>
    </row>
    <row r="244" spans="1:1" x14ac:dyDescent="0.2">
      <c r="A244" s="105"/>
    </row>
    <row r="245" spans="1:1" x14ac:dyDescent="0.2">
      <c r="A245" s="105"/>
    </row>
    <row r="246" spans="1:1" x14ac:dyDescent="0.2">
      <c r="A246" s="105"/>
    </row>
    <row r="247" spans="1:1" x14ac:dyDescent="0.2">
      <c r="A247" s="105"/>
    </row>
    <row r="248" spans="1:1" x14ac:dyDescent="0.2">
      <c r="A248" s="105"/>
    </row>
    <row r="249" spans="1:1" x14ac:dyDescent="0.2">
      <c r="A249" s="105"/>
    </row>
    <row r="250" spans="1:1" x14ac:dyDescent="0.2">
      <c r="A250" s="105"/>
    </row>
    <row r="251" spans="1:1" x14ac:dyDescent="0.2">
      <c r="A251" s="105"/>
    </row>
    <row r="252" spans="1:1" x14ac:dyDescent="0.2">
      <c r="A252" s="105"/>
    </row>
    <row r="253" spans="1:1" x14ac:dyDescent="0.2">
      <c r="A253" s="105"/>
    </row>
    <row r="254" spans="1:1" x14ac:dyDescent="0.2">
      <c r="A254" s="105"/>
    </row>
    <row r="255" spans="1:1" x14ac:dyDescent="0.2">
      <c r="A255" s="105"/>
    </row>
    <row r="256" spans="1:1" x14ac:dyDescent="0.2">
      <c r="A256" s="105"/>
    </row>
    <row r="257" spans="1:1" x14ac:dyDescent="0.2">
      <c r="A257" s="105"/>
    </row>
    <row r="258" spans="1:1" x14ac:dyDescent="0.2">
      <c r="A258" s="105"/>
    </row>
    <row r="259" spans="1:1" x14ac:dyDescent="0.2">
      <c r="A259" s="105"/>
    </row>
    <row r="260" spans="1:1" x14ac:dyDescent="0.2">
      <c r="A260" s="105"/>
    </row>
    <row r="261" spans="1:1" x14ac:dyDescent="0.2">
      <c r="A261" s="105"/>
    </row>
    <row r="262" spans="1:1" x14ac:dyDescent="0.2">
      <c r="A262" s="105"/>
    </row>
    <row r="263" spans="1:1" x14ac:dyDescent="0.2">
      <c r="A263" s="105"/>
    </row>
    <row r="264" spans="1:1" x14ac:dyDescent="0.2">
      <c r="A264" s="105"/>
    </row>
    <row r="265" spans="1:1" x14ac:dyDescent="0.2">
      <c r="A265" s="105"/>
    </row>
    <row r="266" spans="1:1" x14ac:dyDescent="0.2">
      <c r="A266" s="105"/>
    </row>
    <row r="267" spans="1:1" x14ac:dyDescent="0.2">
      <c r="A267" s="105"/>
    </row>
    <row r="268" spans="1:1" x14ac:dyDescent="0.2">
      <c r="A268" s="105"/>
    </row>
    <row r="269" spans="1:1" x14ac:dyDescent="0.2">
      <c r="A269" s="105"/>
    </row>
    <row r="270" spans="1:1" x14ac:dyDescent="0.2">
      <c r="A270" s="105"/>
    </row>
    <row r="271" spans="1:1" x14ac:dyDescent="0.2">
      <c r="A271" s="105"/>
    </row>
    <row r="272" spans="1:1" x14ac:dyDescent="0.2">
      <c r="A272" s="105"/>
    </row>
    <row r="273" spans="1:1" x14ac:dyDescent="0.2">
      <c r="A273" s="105"/>
    </row>
    <row r="274" spans="1:1" x14ac:dyDescent="0.2">
      <c r="A274" s="105"/>
    </row>
    <row r="275" spans="1:1" x14ac:dyDescent="0.2">
      <c r="A275" s="105"/>
    </row>
    <row r="276" spans="1:1" x14ac:dyDescent="0.2">
      <c r="A276" s="105"/>
    </row>
    <row r="277" spans="1:1" x14ac:dyDescent="0.2">
      <c r="A277" s="105"/>
    </row>
    <row r="278" spans="1:1" x14ac:dyDescent="0.2">
      <c r="A278" s="105"/>
    </row>
    <row r="279" spans="1:1" x14ac:dyDescent="0.2">
      <c r="A279" s="105"/>
    </row>
    <row r="280" spans="1:1" x14ac:dyDescent="0.2">
      <c r="A280" s="105"/>
    </row>
    <row r="281" spans="1:1" x14ac:dyDescent="0.2">
      <c r="A281" s="105"/>
    </row>
    <row r="282" spans="1:1" x14ac:dyDescent="0.2">
      <c r="A282" s="105"/>
    </row>
    <row r="283" spans="1:1" x14ac:dyDescent="0.2">
      <c r="A283" s="105"/>
    </row>
    <row r="284" spans="1:1" x14ac:dyDescent="0.2">
      <c r="A284" s="105"/>
    </row>
    <row r="285" spans="1:1" x14ac:dyDescent="0.2">
      <c r="A285" s="105"/>
    </row>
    <row r="286" spans="1:1" x14ac:dyDescent="0.2">
      <c r="A286" s="105"/>
    </row>
    <row r="287" spans="1:1" x14ac:dyDescent="0.2">
      <c r="A287" s="105"/>
    </row>
    <row r="288" spans="1:1" x14ac:dyDescent="0.2">
      <c r="A288" s="105"/>
    </row>
    <row r="289" spans="1:1" x14ac:dyDescent="0.2">
      <c r="A289" s="105"/>
    </row>
    <row r="290" spans="1:1" x14ac:dyDescent="0.2">
      <c r="A290" s="105"/>
    </row>
    <row r="291" spans="1:1" x14ac:dyDescent="0.2">
      <c r="A291" s="105"/>
    </row>
    <row r="292" spans="1:1" x14ac:dyDescent="0.2">
      <c r="A292" s="105"/>
    </row>
    <row r="293" spans="1:1" x14ac:dyDescent="0.2">
      <c r="A293" s="105"/>
    </row>
    <row r="294" spans="1:1" x14ac:dyDescent="0.2">
      <c r="A294" s="105"/>
    </row>
    <row r="295" spans="1:1" x14ac:dyDescent="0.2">
      <c r="A295" s="105"/>
    </row>
    <row r="296" spans="1:1" x14ac:dyDescent="0.2">
      <c r="A296" s="105"/>
    </row>
    <row r="297" spans="1:1" x14ac:dyDescent="0.2">
      <c r="A297" s="105"/>
    </row>
    <row r="298" spans="1:1" x14ac:dyDescent="0.2">
      <c r="A298" s="105"/>
    </row>
    <row r="299" spans="1:1" x14ac:dyDescent="0.2">
      <c r="A299" s="105"/>
    </row>
    <row r="300" spans="1:1" x14ac:dyDescent="0.2">
      <c r="A300" s="105"/>
    </row>
    <row r="301" spans="1:1" x14ac:dyDescent="0.2">
      <c r="A301" s="105"/>
    </row>
    <row r="302" spans="1:1" x14ac:dyDescent="0.2">
      <c r="A302" s="105"/>
    </row>
    <row r="303" spans="1:1" x14ac:dyDescent="0.2">
      <c r="A303" s="105"/>
    </row>
    <row r="304" spans="1:1" x14ac:dyDescent="0.2">
      <c r="A304" s="105"/>
    </row>
    <row r="305" spans="1:1" x14ac:dyDescent="0.2">
      <c r="A305" s="105"/>
    </row>
    <row r="306" spans="1:1" x14ac:dyDescent="0.2">
      <c r="A306" s="105"/>
    </row>
    <row r="307" spans="1:1" x14ac:dyDescent="0.2">
      <c r="A307" s="105"/>
    </row>
    <row r="308" spans="1:1" x14ac:dyDescent="0.2">
      <c r="A308" s="105"/>
    </row>
    <row r="309" spans="1:1" x14ac:dyDescent="0.2">
      <c r="A309" s="105"/>
    </row>
    <row r="310" spans="1:1" x14ac:dyDescent="0.2">
      <c r="A310" s="105"/>
    </row>
    <row r="311" spans="1:1" x14ac:dyDescent="0.2">
      <c r="A311" s="105"/>
    </row>
    <row r="312" spans="1:1" x14ac:dyDescent="0.2">
      <c r="A312" s="105"/>
    </row>
    <row r="313" spans="1:1" x14ac:dyDescent="0.2">
      <c r="A313" s="105"/>
    </row>
    <row r="314" spans="1:1" x14ac:dyDescent="0.2">
      <c r="A314" s="105"/>
    </row>
    <row r="315" spans="1:1" x14ac:dyDescent="0.2">
      <c r="A315" s="105"/>
    </row>
    <row r="316" spans="1:1" x14ac:dyDescent="0.2">
      <c r="A316" s="105"/>
    </row>
    <row r="317" spans="1:1" x14ac:dyDescent="0.2">
      <c r="A317" s="105"/>
    </row>
    <row r="318" spans="1:1" x14ac:dyDescent="0.2">
      <c r="A318" s="105"/>
    </row>
    <row r="319" spans="1:1" x14ac:dyDescent="0.2">
      <c r="A319" s="105"/>
    </row>
    <row r="320" spans="1:1" x14ac:dyDescent="0.2">
      <c r="A320" s="105"/>
    </row>
    <row r="321" spans="1:1" x14ac:dyDescent="0.2">
      <c r="A321" s="105"/>
    </row>
    <row r="322" spans="1:1" x14ac:dyDescent="0.2">
      <c r="A322" s="105"/>
    </row>
    <row r="323" spans="1:1" x14ac:dyDescent="0.2">
      <c r="A323" s="105"/>
    </row>
    <row r="324" spans="1:1" x14ac:dyDescent="0.2">
      <c r="A324" s="105"/>
    </row>
    <row r="325" spans="1:1" x14ac:dyDescent="0.2">
      <c r="A325" s="105"/>
    </row>
    <row r="326" spans="1:1" x14ac:dyDescent="0.2">
      <c r="A326" s="105"/>
    </row>
    <row r="327" spans="1:1" x14ac:dyDescent="0.2">
      <c r="A327" s="105"/>
    </row>
    <row r="328" spans="1:1" x14ac:dyDescent="0.2">
      <c r="A328" s="105"/>
    </row>
    <row r="329" spans="1:1" x14ac:dyDescent="0.2">
      <c r="A329" s="105"/>
    </row>
    <row r="330" spans="1:1" x14ac:dyDescent="0.2">
      <c r="A330" s="105"/>
    </row>
    <row r="331" spans="1:1" x14ac:dyDescent="0.2">
      <c r="A331" s="105"/>
    </row>
    <row r="332" spans="1:1" x14ac:dyDescent="0.2">
      <c r="A332" s="105"/>
    </row>
    <row r="333" spans="1:1" x14ac:dyDescent="0.2">
      <c r="A333" s="105"/>
    </row>
    <row r="334" spans="1:1" x14ac:dyDescent="0.2">
      <c r="A334" s="105"/>
    </row>
    <row r="335" spans="1:1" x14ac:dyDescent="0.2">
      <c r="A335" s="105"/>
    </row>
    <row r="336" spans="1:1" x14ac:dyDescent="0.2">
      <c r="A336" s="105"/>
    </row>
    <row r="337" spans="1:1" x14ac:dyDescent="0.2">
      <c r="A337" s="105"/>
    </row>
    <row r="338" spans="1:1" x14ac:dyDescent="0.2">
      <c r="A338" s="105"/>
    </row>
    <row r="339" spans="1:1" x14ac:dyDescent="0.2">
      <c r="A339" s="105"/>
    </row>
    <row r="340" spans="1:1" x14ac:dyDescent="0.2">
      <c r="A340" s="105"/>
    </row>
    <row r="341" spans="1:1" x14ac:dyDescent="0.2">
      <c r="A341" s="105"/>
    </row>
    <row r="342" spans="1:1" x14ac:dyDescent="0.2">
      <c r="A342" s="105"/>
    </row>
    <row r="343" spans="1:1" x14ac:dyDescent="0.2">
      <c r="A343" s="105"/>
    </row>
    <row r="344" spans="1:1" x14ac:dyDescent="0.2">
      <c r="A344" s="105"/>
    </row>
    <row r="345" spans="1:1" x14ac:dyDescent="0.2">
      <c r="A345" s="105"/>
    </row>
    <row r="346" spans="1:1" x14ac:dyDescent="0.2">
      <c r="A346" s="105"/>
    </row>
    <row r="347" spans="1:1" x14ac:dyDescent="0.2">
      <c r="A347" s="105"/>
    </row>
    <row r="348" spans="1:1" x14ac:dyDescent="0.2">
      <c r="A348" s="105"/>
    </row>
    <row r="349" spans="1:1" x14ac:dyDescent="0.2">
      <c r="A349" s="105"/>
    </row>
    <row r="350" spans="1:1" x14ac:dyDescent="0.2">
      <c r="A350" s="105"/>
    </row>
    <row r="351" spans="1:1" x14ac:dyDescent="0.2">
      <c r="A351" s="105"/>
    </row>
    <row r="352" spans="1:1" x14ac:dyDescent="0.2">
      <c r="A352" s="105"/>
    </row>
    <row r="353" spans="1:1" x14ac:dyDescent="0.2">
      <c r="A353" s="105"/>
    </row>
    <row r="354" spans="1:1" x14ac:dyDescent="0.2">
      <c r="A354" s="105"/>
    </row>
    <row r="355" spans="1:1" x14ac:dyDescent="0.2">
      <c r="A355" s="105"/>
    </row>
    <row r="356" spans="1:1" x14ac:dyDescent="0.2">
      <c r="A356" s="105"/>
    </row>
    <row r="357" spans="1:1" x14ac:dyDescent="0.2">
      <c r="A357" s="105"/>
    </row>
    <row r="358" spans="1:1" x14ac:dyDescent="0.2">
      <c r="A358" s="105"/>
    </row>
    <row r="359" spans="1:1" x14ac:dyDescent="0.2">
      <c r="A359" s="105"/>
    </row>
    <row r="360" spans="1:1" x14ac:dyDescent="0.2">
      <c r="A360" s="105"/>
    </row>
    <row r="361" spans="1:1" x14ac:dyDescent="0.2">
      <c r="A361" s="105"/>
    </row>
    <row r="362" spans="1:1" x14ac:dyDescent="0.2">
      <c r="A362" s="105"/>
    </row>
    <row r="363" spans="1:1" x14ac:dyDescent="0.2">
      <c r="A363" s="105"/>
    </row>
    <row r="364" spans="1:1" x14ac:dyDescent="0.2">
      <c r="A364" s="105"/>
    </row>
    <row r="365" spans="1:1" x14ac:dyDescent="0.2">
      <c r="A365" s="105"/>
    </row>
    <row r="366" spans="1:1" x14ac:dyDescent="0.2">
      <c r="A366" s="105"/>
    </row>
    <row r="367" spans="1:1" x14ac:dyDescent="0.2">
      <c r="A367" s="105"/>
    </row>
    <row r="368" spans="1:1" x14ac:dyDescent="0.2">
      <c r="A368" s="105"/>
    </row>
    <row r="369" spans="1:1" x14ac:dyDescent="0.2">
      <c r="A369" s="105"/>
    </row>
    <row r="370" spans="1:1" x14ac:dyDescent="0.2">
      <c r="A370" s="105"/>
    </row>
    <row r="371" spans="1:1" x14ac:dyDescent="0.2">
      <c r="A371" s="105"/>
    </row>
    <row r="372" spans="1:1" x14ac:dyDescent="0.2">
      <c r="A372" s="105"/>
    </row>
    <row r="373" spans="1:1" x14ac:dyDescent="0.2">
      <c r="A373" s="105"/>
    </row>
    <row r="374" spans="1:1" x14ac:dyDescent="0.2">
      <c r="A374" s="105"/>
    </row>
    <row r="375" spans="1:1" x14ac:dyDescent="0.2">
      <c r="A375" s="105"/>
    </row>
    <row r="376" spans="1:1" x14ac:dyDescent="0.2">
      <c r="A376" s="105"/>
    </row>
    <row r="377" spans="1:1" x14ac:dyDescent="0.2">
      <c r="A377" s="105"/>
    </row>
    <row r="378" spans="1:1" x14ac:dyDescent="0.2">
      <c r="A378" s="105"/>
    </row>
    <row r="379" spans="1:1" x14ac:dyDescent="0.2">
      <c r="A379" s="105"/>
    </row>
    <row r="380" spans="1:1" x14ac:dyDescent="0.2">
      <c r="A380" s="105"/>
    </row>
    <row r="381" spans="1:1" x14ac:dyDescent="0.2">
      <c r="A381" s="105"/>
    </row>
    <row r="382" spans="1:1" x14ac:dyDescent="0.2">
      <c r="A382" s="105"/>
    </row>
    <row r="383" spans="1:1" x14ac:dyDescent="0.2">
      <c r="A383" s="105"/>
    </row>
    <row r="384" spans="1:1" x14ac:dyDescent="0.2">
      <c r="A384" s="105"/>
    </row>
    <row r="385" spans="1:1" x14ac:dyDescent="0.2">
      <c r="A385" s="105"/>
    </row>
    <row r="386" spans="1:1" x14ac:dyDescent="0.2">
      <c r="A386" s="105"/>
    </row>
    <row r="387" spans="1:1" x14ac:dyDescent="0.2">
      <c r="A387" s="105"/>
    </row>
    <row r="388" spans="1:1" x14ac:dyDescent="0.2">
      <c r="A388" s="105"/>
    </row>
    <row r="389" spans="1:1" x14ac:dyDescent="0.2">
      <c r="A389" s="105"/>
    </row>
  </sheetData>
  <mergeCells count="42">
    <mergeCell ref="F7:H7"/>
    <mergeCell ref="G34:H34"/>
    <mergeCell ref="G35:H35"/>
    <mergeCell ref="G31:H31"/>
    <mergeCell ref="B42:H42"/>
    <mergeCell ref="G36:H36"/>
    <mergeCell ref="B37:C37"/>
    <mergeCell ref="E41:G41"/>
    <mergeCell ref="B34:D34"/>
    <mergeCell ref="B35:D35"/>
    <mergeCell ref="B39:D39"/>
    <mergeCell ref="B41:D41"/>
    <mergeCell ref="B33:C33"/>
    <mergeCell ref="G33:H33"/>
    <mergeCell ref="B36:C36"/>
    <mergeCell ref="B38:C38"/>
    <mergeCell ref="B40:C40"/>
    <mergeCell ref="E40:G40"/>
    <mergeCell ref="A121:H121"/>
    <mergeCell ref="A128:H128"/>
    <mergeCell ref="A53:H53"/>
    <mergeCell ref="A111:H111"/>
    <mergeCell ref="B43:E43"/>
    <mergeCell ref="B44:F44"/>
    <mergeCell ref="C49:C50"/>
    <mergeCell ref="D49:D50"/>
    <mergeCell ref="F2:H2"/>
    <mergeCell ref="F3:H3"/>
    <mergeCell ref="F4:H4"/>
    <mergeCell ref="F181:H181"/>
    <mergeCell ref="F180:H180"/>
    <mergeCell ref="A45:H45"/>
    <mergeCell ref="G37:H37"/>
    <mergeCell ref="G38:H38"/>
    <mergeCell ref="A52:H52"/>
    <mergeCell ref="E49:H49"/>
    <mergeCell ref="A139:H139"/>
    <mergeCell ref="A46:H46"/>
    <mergeCell ref="A47:H47"/>
    <mergeCell ref="A49:A50"/>
    <mergeCell ref="B49:B50"/>
    <mergeCell ref="G39:H39"/>
  </mergeCells>
  <phoneticPr fontId="13" type="noConversion"/>
  <pageMargins left="0.82677165354330717" right="0.19685039370078741" top="0.39370078740157483" bottom="0.19685039370078741" header="0.39370078740157483" footer="0.39370078740157483"/>
  <pageSetup paperSize="9" scale="50" fitToHeight="4" orientation="portrait" r:id="rId1"/>
  <rowBreaks count="2" manualBreakCount="2">
    <brk id="66" max="19" man="1"/>
    <brk id="11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 план</vt:lpstr>
      <vt:lpstr>'Фін план'!Заголовки_для_печати</vt:lpstr>
      <vt:lpstr>'Фін 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2024-09-08T20:58:29Z</cp:lastPrinted>
  <dcterms:created xsi:type="dcterms:W3CDTF">2019-10-17T10:42:43Z</dcterms:created>
  <dcterms:modified xsi:type="dcterms:W3CDTF">2024-10-30T09:22:05Z</dcterms:modified>
</cp:coreProperties>
</file>