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Поддубная\2024\Фін.плани\проєкт на 2025\РІШЕННЯ проєкт 2025\Додатки\"/>
    </mc:Choice>
  </mc:AlternateContent>
  <bookViews>
    <workbookView xWindow="0" yWindow="0" windowWidth="28800" windowHeight="11145"/>
  </bookViews>
  <sheets>
    <sheet name="Фін пла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'Фін план'!$48:$50</definedName>
    <definedName name="Заголовки_для_печати_МИ">'[28]1993'!$1:$3,'[28]1993'!$A:$A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'Фін план'!$A$1:$T$176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  <definedName name="яч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9" i="1" l="1"/>
  <c r="J109" i="1"/>
  <c r="K109" i="1"/>
  <c r="L109" i="1"/>
  <c r="M109" i="1"/>
  <c r="N109" i="1"/>
  <c r="O109" i="1"/>
  <c r="P109" i="1"/>
  <c r="Q109" i="1"/>
  <c r="R109" i="1"/>
  <c r="S109" i="1"/>
  <c r="Q90" i="1" l="1"/>
  <c r="Q89" i="1" s="1"/>
  <c r="P90" i="1"/>
  <c r="P89" i="1" s="1"/>
  <c r="R90" i="1"/>
  <c r="R89" i="1" s="1"/>
  <c r="I149" i="1"/>
  <c r="J149" i="1"/>
  <c r="K149" i="1"/>
  <c r="L149" i="1"/>
  <c r="M149" i="1"/>
  <c r="N149" i="1"/>
  <c r="O90" i="1" l="1"/>
  <c r="O89" i="1" s="1"/>
  <c r="S90" i="1" l="1"/>
  <c r="S89" i="1" s="1"/>
  <c r="I131" i="1" l="1"/>
  <c r="J131" i="1"/>
  <c r="K131" i="1"/>
  <c r="L131" i="1"/>
  <c r="M131" i="1"/>
  <c r="N131" i="1"/>
  <c r="P80" i="1" l="1"/>
  <c r="I138" i="1" l="1"/>
  <c r="I147" i="1"/>
  <c r="I158" i="1"/>
  <c r="J161" i="1" l="1"/>
  <c r="J70" i="1" l="1"/>
  <c r="I70" i="1"/>
  <c r="K70" i="1" s="1"/>
  <c r="L147" i="1"/>
  <c r="M70" i="1" l="1"/>
  <c r="L70" i="1"/>
  <c r="N70" i="1" s="1"/>
  <c r="P158" i="1" l="1"/>
  <c r="S158" i="1"/>
  <c r="R158" i="1"/>
  <c r="Q158" i="1"/>
  <c r="O158" i="1" l="1"/>
  <c r="O154" i="1" l="1"/>
  <c r="Q147" i="1"/>
  <c r="O147" i="1"/>
  <c r="P147" i="1"/>
  <c r="R147" i="1"/>
  <c r="S147" i="1" l="1"/>
  <c r="J73" i="1"/>
  <c r="O75" i="1"/>
</calcChain>
</file>

<file path=xl/sharedStrings.xml><?xml version="1.0" encoding="utf-8"?>
<sst xmlns="http://schemas.openxmlformats.org/spreadsheetml/2006/main" count="193" uniqueCount="165">
  <si>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</si>
  <si>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</si>
  <si>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</si>
  <si>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</si>
  <si>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</si>
  <si>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</si>
  <si>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</si>
  <si>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</si>
  <si>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</si>
  <si>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</si>
  <si>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</si>
  <si>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</si>
  <si>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</si>
  <si>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</si>
  <si>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</si>
  <si>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</si>
  <si>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</si>
  <si>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</si>
  <si>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</si>
  <si>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</si>
  <si>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</si>
  <si>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</si>
  <si>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</si>
  <si>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</si>
  <si>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</si>
  <si>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</si>
  <si>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</si>
  <si>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</si>
  <si>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</si>
  <si>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</si>
  <si>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</si>
  <si>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</si>
  <si>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</si>
  <si>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</si>
  <si>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</si>
  <si>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</si>
  <si>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</si>
  <si>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</si>
  <si>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</si>
  <si>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</si>
  <si>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</si>
  <si>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</si>
  <si>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</si>
  <si>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</si>
  <si>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</si>
  <si>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</si>
  <si>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</si>
  <si>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</si>
  <si>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</si>
  <si>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</si>
  <si>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</si>
  <si>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</si>
  <si>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</si>
  <si>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</si>
  <si>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</si>
  <si>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</si>
  <si>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</si>
  <si>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</si>
  <si>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</si>
  <si>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</si>
  <si>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</si>
  <si>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</si>
  <si>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</si>
  <si>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</si>
  <si>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</si>
  <si>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</si>
  <si>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</si>
  <si>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</si>
  <si>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</si>
  <si>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</si>
  <si>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</si>
  <si>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</si>
  <si>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</si>
  <si>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</si>
  <si>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</si>
  <si>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</si>
  <si>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</si>
  <si>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</si>
  <si>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</si>
  <si>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</si>
  <si>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</si>
  <si>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</si>
  <si>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</si>
  <si>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</si>
  <si>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</si>
  <si>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</si>
  <si>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</si>
  <si>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</si>
  <si>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</si>
  <si>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</si>
  <si>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</si>
  <si>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</si>
  <si>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</si>
  <si>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</si>
  <si>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Кошти, отримані від надання платних послуг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</si>
  <si>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</si>
  <si>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</si>
  <si>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</si>
  <si>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</si>
  <si>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</si>
  <si>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</si>
  <si>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</si>
  <si>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</si>
  <si>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</si>
  <si>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</si>
  <si>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</si>
  <si>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</si>
  <si>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</si>
  <si>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</si>
  <si>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</si>
  <si>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</si>
  <si>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</si>
  <si>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</si>
  <si>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</si>
  <si>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</si>
  <si>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</si>
  <si>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</si>
  <si>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</si>
  <si>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</si>
  <si>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</si>
  <si>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</si>
  <si>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</si>
  <si>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</si>
  <si>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</si>
  <si>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</si>
  <si>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</si>
  <si>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</si>
  <si>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</si>
  <si>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</si>
  <si>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</si>
  <si>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</si>
  <si>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</si>
  <si>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</si>
  <si>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</si>
  <si>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</si>
  <si>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Комунальне некомерційне підприємство"Клінічна лікарня № 4" Сумської міської ради</t>
  </si>
  <si>
    <t>комунальне підприємство</t>
  </si>
  <si>
    <t>Сумська</t>
  </si>
  <si>
    <t>Сумська міська рада</t>
  </si>
  <si>
    <t>охорона здоров'я</t>
  </si>
  <si>
    <t>діяльність лікарняних закладів</t>
  </si>
  <si>
    <t xml:space="preserve"> тис.гривень</t>
  </si>
  <si>
    <t>(0542) 787 300</t>
  </si>
  <si>
    <t>2000300</t>
  </si>
  <si>
    <t>Кравцов Дмитро Вікторович</t>
  </si>
  <si>
    <t>86.1</t>
  </si>
  <si>
    <t>Д.В. Кравцов</t>
  </si>
  <si>
    <t>Керівник</t>
  </si>
  <si>
    <t>Оплата послуг (крім комунальних) (медичні огляди)</t>
  </si>
  <si>
    <t>м.Суми вул. Хворостянка 3</t>
  </si>
  <si>
    <t xml:space="preserve">Начальник Управління внутрішнього контролю та </t>
  </si>
  <si>
    <t>аудиту Сумської міської ради</t>
  </si>
  <si>
    <t>Х</t>
  </si>
  <si>
    <t>на  2025  рік</t>
  </si>
  <si>
    <t>(Рішення Виконавчого комітету Сумської міської ради)</t>
  </si>
  <si>
    <t xml:space="preserve">М.П. </t>
  </si>
  <si>
    <t>Кошти, отримані від надання платних послуг за основним видом діяльності</t>
  </si>
  <si>
    <t>Інші операційні доходи, які не включені в рядки 1011-1018</t>
  </si>
  <si>
    <t xml:space="preserve">Інші поточні видатки 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</si>
  <si>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</si>
  <si>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</si>
  <si>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</si>
  <si>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 xml:space="preserve">Додаток                                                                                                    </t>
  </si>
  <si>
    <t>від 08.10.2024 № 673</t>
  </si>
  <si>
    <t>до рішення виконавчого комітету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</si>
</sst>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_(* #,##0.00_);_(* \(#,##0.00\);_(* &quot;-&quot;_);_(@_)"/>
    <numFmt numFmtId="168" formatCode="0.0"/>
    <numFmt numFmtId="169" formatCode="0.0%"/>
    <numFmt numFmtId="170" formatCode="_-* #,##0.0\ _₴_-;\-* #,##0.0\ _₴_-;_-* &quot;-&quot;?\ _₴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167" fontId="8" fillId="0" borderId="3" xfId="0" applyNumberFormat="1" applyFont="1" applyBorder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168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168" fontId="7" fillId="2" borderId="3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2" fillId="3" borderId="3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0" borderId="3" xfId="0" quotePrefix="1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166" fontId="2" fillId="3" borderId="3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68" fontId="6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6" fillId="2" borderId="0" xfId="0" quotePrefix="1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169" fontId="2" fillId="0" borderId="3" xfId="0" applyNumberFormat="1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68" fontId="2" fillId="4" borderId="0" xfId="0" applyNumberFormat="1" applyFont="1" applyFill="1" applyAlignment="1">
      <alignment vertical="center"/>
    </xf>
    <xf numFmtId="168" fontId="16" fillId="4" borderId="0" xfId="0" applyNumberFormat="1" applyFont="1" applyFill="1" applyAlignment="1">
      <alignment vertical="center"/>
    </xf>
    <xf numFmtId="168" fontId="2" fillId="3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164" fontId="2" fillId="3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169" fontId="2" fillId="3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168" fontId="2" fillId="2" borderId="8" xfId="0" applyNumberFormat="1" applyFont="1" applyFill="1" applyBorder="1" applyAlignment="1">
      <alignment horizontal="center" vertical="center" wrapText="1"/>
    </xf>
    <xf numFmtId="168" fontId="2" fillId="3" borderId="8" xfId="0" applyNumberFormat="1" applyFont="1" applyFill="1" applyBorder="1" applyAlignment="1">
      <alignment horizontal="center" vertical="center" wrapText="1"/>
    </xf>
    <xf numFmtId="168" fontId="2" fillId="3" borderId="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2" fillId="0" borderId="2" xfId="0" applyNumberFormat="1" applyFont="1" applyBorder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168" fontId="2" fillId="3" borderId="6" xfId="0" applyNumberFormat="1" applyFont="1" applyFill="1" applyBorder="1" applyAlignment="1">
      <alignment horizontal="center" vertical="center" wrapText="1"/>
    </xf>
    <xf numFmtId="170" fontId="2" fillId="3" borderId="3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66" fontId="2" fillId="3" borderId="3" xfId="0" applyNumberFormat="1" applyFont="1" applyFill="1" applyBorder="1" applyAlignment="1">
      <alignment horizontal="left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  <sheetName val="7  Інші витрати"/>
      <sheetName val="ОСВ МСФЗ"/>
    </sheetNames>
    <definedNames>
      <definedName name="ShowFil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Лист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T384"/>
  <sheetViews>
    <sheetView tabSelected="1" view="pageBreakPreview" zoomScale="70" zoomScaleNormal="100" zoomScaleSheetLayoutView="70" workbookViewId="0">
      <selection activeCell="F1" sqref="F1:I1"/>
    </sheetView>
  </sheetViews>
  <sheetFormatPr defaultColWidth="8.85546875" defaultRowHeight="18.75" x14ac:dyDescent="0.2"/>
  <cols>
    <col min="1" max="1" width="60" style="1" customWidth="1"/>
    <col min="2" max="2" width="10.85546875" style="2" customWidth="1"/>
    <col min="3" max="3" width="16.42578125" style="2" customWidth="1"/>
    <col min="4" max="4" width="16" style="76" customWidth="1"/>
    <col min="5" max="5" width="17.7109375" style="1" bestFit="1" customWidth="1"/>
    <col min="6" max="6" width="12.5703125" style="48" customWidth="1"/>
    <col min="7" max="7" width="15.85546875" style="1" bestFit="1" customWidth="1"/>
    <col min="8" max="8" width="18.85546875" style="1" customWidth="1"/>
    <col min="9" max="9" width="13.28515625" style="1" hidden="1" customWidth="1"/>
    <col min="10" max="10" width="14.28515625" style="1" hidden="1" customWidth="1"/>
    <col min="11" max="11" width="11.28515625" style="1" hidden="1" customWidth="1"/>
    <col min="12" max="14" width="0" style="1" hidden="1" customWidth="1"/>
    <col min="15" max="15" width="12.85546875" style="1" hidden="1" customWidth="1"/>
    <col min="16" max="16" width="9.7109375" style="1" hidden="1" customWidth="1"/>
    <col min="17" max="17" width="12.140625" style="1" hidden="1" customWidth="1"/>
    <col min="18" max="19" width="11.7109375" style="1" hidden="1" customWidth="1"/>
    <col min="20" max="20" width="9.42578125" style="1" customWidth="1"/>
    <col min="21" max="16384" width="8.85546875" style="1"/>
  </cols>
  <sheetData>
    <row r="1" spans="2:9" ht="19.5" customHeight="1" x14ac:dyDescent="0.2">
      <c r="F1" s="173" t="s">
        <v>162</v>
      </c>
      <c r="G1" s="174"/>
      <c r="H1" s="174"/>
      <c r="I1" s="174"/>
    </row>
    <row r="2" spans="2:9" ht="20.25" customHeight="1" x14ac:dyDescent="0.2">
      <c r="B2" s="76"/>
      <c r="C2" s="76"/>
      <c r="F2" s="173" t="s">
        <v>164</v>
      </c>
      <c r="G2" s="173"/>
      <c r="H2" s="173"/>
      <c r="I2" s="131"/>
    </row>
    <row r="3" spans="2:9" ht="21.75" customHeight="1" x14ac:dyDescent="0.2">
      <c r="B3" s="76"/>
      <c r="C3" s="76"/>
      <c r="F3" s="173" t="s">
        <v>163</v>
      </c>
      <c r="G3" s="173"/>
      <c r="H3" s="173"/>
      <c r="I3" s="131"/>
    </row>
    <row r="4" spans="2:9" ht="34.5" customHeight="1" x14ac:dyDescent="0.2">
      <c r="F4" s="48" t="s">
        <v>46</v>
      </c>
      <c r="H4" s="46"/>
    </row>
    <row r="5" spans="2:9" x14ac:dyDescent="0.2">
      <c r="F5" s="49"/>
      <c r="G5" s="44"/>
      <c r="H5" s="47"/>
    </row>
    <row r="6" spans="2:9" ht="38.25" customHeight="1" x14ac:dyDescent="0.2">
      <c r="F6" s="168" t="s">
        <v>154</v>
      </c>
      <c r="G6" s="168"/>
      <c r="H6" s="168"/>
    </row>
    <row r="7" spans="2:9" x14ac:dyDescent="0.2">
      <c r="F7" s="49"/>
      <c r="G7" s="44"/>
      <c r="H7" s="47"/>
    </row>
    <row r="8" spans="2:9" x14ac:dyDescent="0.2">
      <c r="F8" s="50" t="s">
        <v>155</v>
      </c>
      <c r="H8" s="46"/>
    </row>
    <row r="9" spans="2:9" x14ac:dyDescent="0.2">
      <c r="F9" s="49"/>
      <c r="G9" s="44"/>
      <c r="H9" s="47"/>
    </row>
    <row r="10" spans="2:9" x14ac:dyDescent="0.2">
      <c r="F10" s="50" t="s">
        <v>42</v>
      </c>
      <c r="H10" s="46"/>
    </row>
    <row r="11" spans="2:9" x14ac:dyDescent="0.2">
      <c r="F11" s="50"/>
      <c r="H11" s="46"/>
    </row>
    <row r="12" spans="2:9" ht="23.25" customHeight="1" x14ac:dyDescent="0.2">
      <c r="E12" s="2"/>
      <c r="F12" s="48" t="s">
        <v>45</v>
      </c>
      <c r="H12" s="46"/>
    </row>
    <row r="13" spans="2:9" x14ac:dyDescent="0.2">
      <c r="E13" s="2"/>
      <c r="F13" s="127" t="s">
        <v>150</v>
      </c>
      <c r="G13" s="125"/>
      <c r="H13" s="126"/>
    </row>
    <row r="14" spans="2:9" x14ac:dyDescent="0.2">
      <c r="E14" s="2"/>
      <c r="F14" s="124" t="s">
        <v>151</v>
      </c>
      <c r="G14" s="44"/>
      <c r="H14" s="47"/>
    </row>
    <row r="15" spans="2:9" ht="23.25" customHeight="1" x14ac:dyDescent="0.2">
      <c r="E15" s="2"/>
      <c r="F15" s="49"/>
      <c r="G15" s="44"/>
      <c r="H15" s="47"/>
    </row>
    <row r="16" spans="2:9" ht="23.25" customHeight="1" x14ac:dyDescent="0.2">
      <c r="E16" s="2"/>
      <c r="F16" s="50" t="s">
        <v>43</v>
      </c>
      <c r="H16" s="46"/>
    </row>
    <row r="17" spans="1:8" ht="23.25" customHeight="1" x14ac:dyDescent="0.2">
      <c r="E17" s="2"/>
      <c r="F17" s="49"/>
      <c r="G17" s="44"/>
      <c r="H17" s="47"/>
    </row>
    <row r="18" spans="1:8" ht="23.25" customHeight="1" x14ac:dyDescent="0.2">
      <c r="E18" s="2"/>
      <c r="F18" s="50" t="s">
        <v>42</v>
      </c>
      <c r="H18" s="46"/>
    </row>
    <row r="19" spans="1:8" ht="23.25" customHeight="1" x14ac:dyDescent="0.2">
      <c r="E19" s="2"/>
      <c r="H19" s="46"/>
    </row>
    <row r="20" spans="1:8" x14ac:dyDescent="0.2">
      <c r="E20" s="2"/>
      <c r="F20" s="48" t="s">
        <v>45</v>
      </c>
    </row>
    <row r="21" spans="1:8" x14ac:dyDescent="0.2">
      <c r="B21" s="1"/>
      <c r="C21" s="1"/>
      <c r="D21" s="1"/>
      <c r="F21" s="51"/>
      <c r="G21" s="45"/>
      <c r="H21" s="45"/>
    </row>
    <row r="22" spans="1:8" x14ac:dyDescent="0.2">
      <c r="A22" s="43"/>
      <c r="B22" s="1"/>
      <c r="C22" s="1"/>
      <c r="D22" s="1"/>
      <c r="F22" s="50" t="s">
        <v>44</v>
      </c>
    </row>
    <row r="23" spans="1:8" x14ac:dyDescent="0.2">
      <c r="B23" s="1"/>
      <c r="C23" s="1"/>
      <c r="D23" s="1"/>
      <c r="F23" s="49"/>
      <c r="G23" s="44"/>
      <c r="H23" s="44"/>
    </row>
    <row r="24" spans="1:8" x14ac:dyDescent="0.2">
      <c r="A24" s="43"/>
      <c r="B24" s="1"/>
      <c r="C24" s="1"/>
      <c r="D24" s="1"/>
      <c r="F24" s="50" t="s">
        <v>43</v>
      </c>
      <c r="G24" s="43"/>
      <c r="H24" s="43"/>
    </row>
    <row r="25" spans="1:8" x14ac:dyDescent="0.2">
      <c r="B25" s="1"/>
      <c r="C25" s="1"/>
      <c r="D25" s="1"/>
      <c r="F25" s="49"/>
      <c r="G25" s="44"/>
      <c r="H25" s="44"/>
    </row>
    <row r="26" spans="1:8" x14ac:dyDescent="0.2">
      <c r="A26" s="43"/>
      <c r="B26" s="1"/>
      <c r="C26" s="1"/>
      <c r="D26" s="1"/>
      <c r="F26" s="50" t="s">
        <v>42</v>
      </c>
      <c r="G26" s="43"/>
      <c r="H26" s="43"/>
    </row>
    <row r="27" spans="1:8" x14ac:dyDescent="0.2">
      <c r="A27" s="43"/>
      <c r="B27" s="1"/>
      <c r="C27" s="1"/>
      <c r="D27" s="1"/>
      <c r="F27" s="50"/>
      <c r="G27" s="79" t="s">
        <v>63</v>
      </c>
      <c r="H27" s="79"/>
    </row>
    <row r="28" spans="1:8" x14ac:dyDescent="0.2">
      <c r="A28" s="43"/>
      <c r="B28" s="1"/>
      <c r="C28" s="1"/>
      <c r="D28" s="1"/>
      <c r="F28" s="50"/>
      <c r="G28" s="79" t="s">
        <v>64</v>
      </c>
      <c r="H28" s="79" t="s">
        <v>152</v>
      </c>
    </row>
    <row r="29" spans="1:8" x14ac:dyDescent="0.2">
      <c r="A29" s="43"/>
      <c r="B29" s="1"/>
      <c r="C29" s="1"/>
      <c r="D29" s="1"/>
      <c r="F29" s="50"/>
      <c r="G29" s="79" t="s">
        <v>66</v>
      </c>
      <c r="H29" s="79"/>
    </row>
    <row r="30" spans="1:8" ht="20.25" customHeight="1" x14ac:dyDescent="0.2">
      <c r="A30" s="43"/>
      <c r="B30" s="1"/>
      <c r="C30" s="1"/>
      <c r="D30" s="1"/>
      <c r="F30" s="50"/>
      <c r="G30" s="171" t="s">
        <v>65</v>
      </c>
      <c r="H30" s="172"/>
    </row>
    <row r="32" spans="1:8" x14ac:dyDescent="0.2">
      <c r="B32" s="165"/>
      <c r="C32" s="165"/>
      <c r="D32" s="78"/>
      <c r="E32" s="42"/>
      <c r="F32" s="52"/>
      <c r="G32" s="166" t="s">
        <v>41</v>
      </c>
      <c r="H32" s="167"/>
    </row>
    <row r="33" spans="1:8" ht="69.75" customHeight="1" x14ac:dyDescent="0.2">
      <c r="A33" s="39" t="s">
        <v>40</v>
      </c>
      <c r="B33" s="158" t="s">
        <v>135</v>
      </c>
      <c r="C33" s="158"/>
      <c r="D33" s="159"/>
      <c r="E33" s="41" t="s">
        <v>39</v>
      </c>
      <c r="F33" s="53"/>
      <c r="G33" s="169" t="s">
        <v>143</v>
      </c>
      <c r="H33" s="170"/>
    </row>
    <row r="34" spans="1:8" ht="30" customHeight="1" x14ac:dyDescent="0.2">
      <c r="A34" s="39" t="s">
        <v>38</v>
      </c>
      <c r="B34" s="158" t="s">
        <v>136</v>
      </c>
      <c r="C34" s="158"/>
      <c r="D34" s="159"/>
      <c r="E34" s="41" t="s">
        <v>37</v>
      </c>
      <c r="F34" s="54"/>
      <c r="G34" s="135">
        <v>150</v>
      </c>
      <c r="H34" s="136"/>
    </row>
    <row r="35" spans="1:8" ht="18.75" customHeight="1" x14ac:dyDescent="0.2">
      <c r="A35" s="39" t="s">
        <v>36</v>
      </c>
      <c r="B35" s="158" t="s">
        <v>137</v>
      </c>
      <c r="C35" s="158"/>
      <c r="D35" s="75"/>
      <c r="E35" s="41" t="s">
        <v>35</v>
      </c>
      <c r="F35" s="54"/>
      <c r="G35" s="135">
        <v>5910136600</v>
      </c>
      <c r="H35" s="136"/>
    </row>
    <row r="36" spans="1:8" ht="18.75" customHeight="1" x14ac:dyDescent="0.2">
      <c r="A36" s="39" t="s">
        <v>34</v>
      </c>
      <c r="B36" s="158" t="s">
        <v>138</v>
      </c>
      <c r="C36" s="158"/>
      <c r="D36" s="75"/>
      <c r="E36" s="41" t="s">
        <v>33</v>
      </c>
      <c r="F36" s="55"/>
      <c r="G36" s="135"/>
      <c r="H36" s="136"/>
    </row>
    <row r="37" spans="1:8" ht="18" customHeight="1" x14ac:dyDescent="0.2">
      <c r="A37" s="39" t="s">
        <v>32</v>
      </c>
      <c r="B37" s="158" t="s">
        <v>139</v>
      </c>
      <c r="C37" s="158"/>
      <c r="D37" s="75"/>
      <c r="E37" s="41" t="s">
        <v>31</v>
      </c>
      <c r="F37" s="55"/>
      <c r="G37" s="135"/>
      <c r="H37" s="136"/>
    </row>
    <row r="38" spans="1:8" ht="38.25" customHeight="1" x14ac:dyDescent="0.2">
      <c r="A38" s="39" t="s">
        <v>30</v>
      </c>
      <c r="B38" s="158" t="s">
        <v>140</v>
      </c>
      <c r="C38" s="158"/>
      <c r="D38" s="159"/>
      <c r="E38" s="40" t="s">
        <v>29</v>
      </c>
      <c r="F38" s="55"/>
      <c r="G38" s="135" t="s">
        <v>145</v>
      </c>
      <c r="H38" s="136"/>
    </row>
    <row r="39" spans="1:8" ht="18.75" customHeight="1" x14ac:dyDescent="0.2">
      <c r="A39" s="39" t="s">
        <v>28</v>
      </c>
      <c r="B39" s="163" t="s">
        <v>141</v>
      </c>
      <c r="C39" s="164"/>
      <c r="D39" s="74"/>
      <c r="E39" s="162" t="s">
        <v>27</v>
      </c>
      <c r="F39" s="163"/>
      <c r="G39" s="164"/>
      <c r="H39" s="26"/>
    </row>
    <row r="40" spans="1:8" ht="18.75" customHeight="1" x14ac:dyDescent="0.2">
      <c r="A40" s="39" t="s">
        <v>26</v>
      </c>
      <c r="B40" s="163" t="s">
        <v>136</v>
      </c>
      <c r="C40" s="163"/>
      <c r="D40" s="164"/>
      <c r="E40" s="162" t="s">
        <v>25</v>
      </c>
      <c r="F40" s="163"/>
      <c r="G40" s="164"/>
      <c r="H40" s="33"/>
    </row>
    <row r="41" spans="1:8" ht="18.75" customHeight="1" x14ac:dyDescent="0.2">
      <c r="A41" s="39" t="s">
        <v>24</v>
      </c>
      <c r="B41" s="158" t="s">
        <v>149</v>
      </c>
      <c r="C41" s="158"/>
      <c r="D41" s="158"/>
      <c r="E41" s="158"/>
      <c r="F41" s="158"/>
      <c r="G41" s="158"/>
      <c r="H41" s="159"/>
    </row>
    <row r="42" spans="1:8" ht="18.75" customHeight="1" x14ac:dyDescent="0.2">
      <c r="A42" s="39" t="s">
        <v>23</v>
      </c>
      <c r="B42" s="157" t="s">
        <v>142</v>
      </c>
      <c r="C42" s="157"/>
      <c r="D42" s="157"/>
      <c r="E42" s="157"/>
      <c r="F42" s="69"/>
      <c r="G42" s="70"/>
      <c r="H42" s="71"/>
    </row>
    <row r="43" spans="1:8" ht="18.75" customHeight="1" x14ac:dyDescent="0.2">
      <c r="A43" s="39" t="s">
        <v>22</v>
      </c>
      <c r="B43" s="158" t="s">
        <v>144</v>
      </c>
      <c r="C43" s="158"/>
      <c r="D43" s="158"/>
      <c r="E43" s="158"/>
      <c r="F43" s="158"/>
      <c r="G43" s="72"/>
      <c r="H43" s="73"/>
    </row>
    <row r="44" spans="1:8" x14ac:dyDescent="0.2">
      <c r="A44" s="134"/>
      <c r="B44" s="134"/>
      <c r="C44" s="134"/>
      <c r="D44" s="134"/>
      <c r="E44" s="134"/>
      <c r="F44" s="134"/>
      <c r="G44" s="134"/>
      <c r="H44" s="134"/>
    </row>
    <row r="45" spans="1:8" x14ac:dyDescent="0.2">
      <c r="A45" s="143" t="s">
        <v>54</v>
      </c>
      <c r="B45" s="143"/>
      <c r="C45" s="143"/>
      <c r="D45" s="143"/>
      <c r="E45" s="143"/>
      <c r="F45" s="143"/>
      <c r="G45" s="143"/>
      <c r="H45" s="143"/>
    </row>
    <row r="46" spans="1:8" x14ac:dyDescent="0.2">
      <c r="A46" s="144" t="s">
        <v>153</v>
      </c>
      <c r="B46" s="144"/>
      <c r="C46" s="144"/>
      <c r="D46" s="144"/>
      <c r="E46" s="144"/>
      <c r="F46" s="144"/>
      <c r="G46" s="144"/>
      <c r="H46" s="144"/>
    </row>
    <row r="47" spans="1:8" x14ac:dyDescent="0.2">
      <c r="A47" s="37"/>
      <c r="B47" s="38"/>
      <c r="C47" s="37"/>
      <c r="D47" s="77"/>
      <c r="E47" s="37"/>
      <c r="F47" s="56"/>
      <c r="G47" s="37"/>
      <c r="H47" s="111" t="s">
        <v>62</v>
      </c>
    </row>
    <row r="48" spans="1:8" s="35" customFormat="1" ht="18.75" customHeight="1" x14ac:dyDescent="0.2">
      <c r="A48" s="145" t="s">
        <v>21</v>
      </c>
      <c r="B48" s="146" t="s">
        <v>20</v>
      </c>
      <c r="C48" s="160" t="s">
        <v>55</v>
      </c>
      <c r="D48" s="146" t="s">
        <v>56</v>
      </c>
      <c r="E48" s="140" t="s">
        <v>57</v>
      </c>
      <c r="F48" s="141"/>
      <c r="G48" s="141"/>
      <c r="H48" s="142"/>
    </row>
    <row r="49" spans="1:20" s="35" customFormat="1" ht="63" customHeight="1" x14ac:dyDescent="0.2">
      <c r="A49" s="145"/>
      <c r="B49" s="147"/>
      <c r="C49" s="161"/>
      <c r="D49" s="147"/>
      <c r="E49" s="36" t="s">
        <v>58</v>
      </c>
      <c r="F49" s="57" t="s">
        <v>59</v>
      </c>
      <c r="G49" s="36" t="s">
        <v>60</v>
      </c>
      <c r="H49" s="36" t="s">
        <v>61</v>
      </c>
    </row>
    <row r="50" spans="1:20" x14ac:dyDescent="0.2">
      <c r="A50" s="28">
        <v>1</v>
      </c>
      <c r="B50" s="26">
        <v>2</v>
      </c>
      <c r="C50" s="26">
        <v>3</v>
      </c>
      <c r="D50" s="26">
        <v>4</v>
      </c>
      <c r="E50" s="26">
        <v>5</v>
      </c>
      <c r="F50" s="58">
        <v>6</v>
      </c>
      <c r="G50" s="26">
        <v>7</v>
      </c>
      <c r="H50" s="26">
        <v>8</v>
      </c>
    </row>
    <row r="51" spans="1:20" x14ac:dyDescent="0.2">
      <c r="A51" s="137" t="s">
        <v>19</v>
      </c>
      <c r="B51" s="138"/>
      <c r="C51" s="138"/>
      <c r="D51" s="138"/>
      <c r="E51" s="138"/>
      <c r="F51" s="138"/>
      <c r="G51" s="138"/>
      <c r="H51" s="139"/>
    </row>
    <row r="52" spans="1:20" s="32" customFormat="1" ht="18.75" customHeight="1" x14ac:dyDescent="0.2">
      <c r="A52" s="151" t="s">
        <v>18</v>
      </c>
      <c r="B52" s="152"/>
      <c r="C52" s="152"/>
      <c r="D52" s="152"/>
      <c r="E52" s="152"/>
      <c r="F52" s="152"/>
      <c r="G52" s="152"/>
      <c r="H52" s="153"/>
    </row>
    <row r="53" spans="1:20" s="32" customFormat="1" ht="27.75" customHeight="1" x14ac:dyDescent="0.2">
      <c r="A53" s="15" t="s">
        <v>77</v>
      </c>
      <c r="B53" s="22">
        <v>1000</v>
      </c>
      <c r="C53" s="60">
        <v>67599.8</v>
      </c>
      <c r="D53" s="60">
        <v>70234.7</v>
      </c>
      <c r="E53" s="65">
        <v>17560</v>
      </c>
      <c r="F53" s="61">
        <v>17560</v>
      </c>
      <c r="G53" s="61">
        <v>17554.7</v>
      </c>
      <c r="H53" s="61">
        <v>17560</v>
      </c>
      <c r="O53" s="34"/>
    </row>
    <row r="54" spans="1:20" s="32" customFormat="1" ht="38.25" customHeight="1" x14ac:dyDescent="0.2">
      <c r="A54" s="86" t="s">
        <v>156</v>
      </c>
      <c r="B54" s="31">
        <v>1001</v>
      </c>
      <c r="C54" s="63">
        <v>58399.8</v>
      </c>
      <c r="D54" s="63">
        <v>61034.7</v>
      </c>
      <c r="E54" s="129">
        <v>15260</v>
      </c>
      <c r="F54" s="129">
        <v>15260</v>
      </c>
      <c r="G54" s="129">
        <v>15254.7</v>
      </c>
      <c r="H54" s="110">
        <v>15260</v>
      </c>
      <c r="O54" s="34"/>
      <c r="T54" s="101"/>
    </row>
    <row r="55" spans="1:20" s="32" customFormat="1" ht="23.25" customHeight="1" x14ac:dyDescent="0.2">
      <c r="A55" s="30" t="s">
        <v>94</v>
      </c>
      <c r="B55" s="31">
        <v>1002</v>
      </c>
      <c r="C55" s="63">
        <v>9200</v>
      </c>
      <c r="D55" s="63">
        <v>9200</v>
      </c>
      <c r="E55" s="118">
        <v>2300</v>
      </c>
      <c r="F55" s="118">
        <v>2300</v>
      </c>
      <c r="G55" s="118">
        <v>2300</v>
      </c>
      <c r="H55" s="118">
        <v>2300</v>
      </c>
      <c r="O55" s="34"/>
      <c r="P55" s="34"/>
    </row>
    <row r="56" spans="1:20" s="32" customFormat="1" x14ac:dyDescent="0.2">
      <c r="A56" s="15" t="s">
        <v>78</v>
      </c>
      <c r="B56" s="22">
        <v>1010</v>
      </c>
      <c r="C56" s="60">
        <v>18915.3</v>
      </c>
      <c r="D56" s="60">
        <v>16904.099999999999</v>
      </c>
      <c r="E56" s="60">
        <v>6829.7</v>
      </c>
      <c r="F56" s="60">
        <v>2654.8</v>
      </c>
      <c r="G56" s="60">
        <v>2023.4</v>
      </c>
      <c r="H56" s="60">
        <v>5396.2000000000007</v>
      </c>
    </row>
    <row r="57" spans="1:20" s="32" customFormat="1" ht="37.5" x14ac:dyDescent="0.2">
      <c r="A57" s="107" t="s">
        <v>95</v>
      </c>
      <c r="B57" s="16">
        <v>1011</v>
      </c>
      <c r="C57" s="63">
        <v>1561.6</v>
      </c>
      <c r="D57" s="63">
        <v>1971.2999999999997</v>
      </c>
      <c r="E57" s="118">
        <v>736.4</v>
      </c>
      <c r="F57" s="118">
        <v>313.89999999999998</v>
      </c>
      <c r="G57" s="118">
        <v>265.39999999999998</v>
      </c>
      <c r="H57" s="118">
        <v>655.6</v>
      </c>
    </row>
    <row r="58" spans="1:20" s="32" customFormat="1" x14ac:dyDescent="0.2">
      <c r="A58" s="107" t="s">
        <v>96</v>
      </c>
      <c r="B58" s="16">
        <v>1012</v>
      </c>
      <c r="C58" s="63">
        <v>0</v>
      </c>
      <c r="D58" s="63">
        <v>0</v>
      </c>
      <c r="E58" s="118"/>
      <c r="F58" s="63"/>
      <c r="G58" s="63"/>
      <c r="H58" s="63"/>
    </row>
    <row r="59" spans="1:20" s="32" customFormat="1" x14ac:dyDescent="0.2">
      <c r="A59" s="107" t="s">
        <v>97</v>
      </c>
      <c r="B59" s="16">
        <v>1013</v>
      </c>
      <c r="C59" s="63">
        <v>0</v>
      </c>
      <c r="D59" s="63">
        <v>0</v>
      </c>
      <c r="E59" s="118"/>
      <c r="F59" s="63"/>
      <c r="G59" s="63"/>
      <c r="H59" s="63"/>
    </row>
    <row r="60" spans="1:20" s="32" customFormat="1" x14ac:dyDescent="0.2">
      <c r="A60" s="107" t="s">
        <v>98</v>
      </c>
      <c r="B60" s="16">
        <v>1014</v>
      </c>
      <c r="C60" s="63">
        <v>13152.2</v>
      </c>
      <c r="D60" s="63">
        <v>10891.6</v>
      </c>
      <c r="E60" s="118">
        <v>4753.3</v>
      </c>
      <c r="F60" s="63">
        <v>1415.9</v>
      </c>
      <c r="G60" s="63">
        <v>786.40000000000009</v>
      </c>
      <c r="H60" s="63">
        <v>3936</v>
      </c>
    </row>
    <row r="61" spans="1:20" s="32" customFormat="1" ht="37.5" x14ac:dyDescent="0.2">
      <c r="A61" s="30" t="s">
        <v>99</v>
      </c>
      <c r="B61" s="16">
        <v>1015</v>
      </c>
      <c r="C61" s="63">
        <v>3966.4</v>
      </c>
      <c r="D61" s="63">
        <v>4016.4</v>
      </c>
      <c r="E61" s="118">
        <v>1340</v>
      </c>
      <c r="F61" s="63">
        <v>915.4</v>
      </c>
      <c r="G61" s="63">
        <v>961</v>
      </c>
      <c r="H61" s="63">
        <v>800</v>
      </c>
    </row>
    <row r="62" spans="1:20" s="32" customFormat="1" ht="20.25" customHeight="1" x14ac:dyDescent="0.2">
      <c r="A62" s="84" t="s">
        <v>100</v>
      </c>
      <c r="B62" s="16">
        <v>1016</v>
      </c>
      <c r="C62" s="63">
        <v>0</v>
      </c>
      <c r="D62" s="62">
        <v>0</v>
      </c>
      <c r="E62" s="64"/>
      <c r="F62" s="63"/>
      <c r="G62" s="62"/>
      <c r="H62" s="63"/>
    </row>
    <row r="63" spans="1:20" s="32" customFormat="1" ht="37.5" x14ac:dyDescent="0.2">
      <c r="A63" s="107" t="s">
        <v>101</v>
      </c>
      <c r="B63" s="16">
        <v>1017</v>
      </c>
      <c r="C63" s="63">
        <v>0</v>
      </c>
      <c r="D63" s="62">
        <v>0</v>
      </c>
      <c r="E63" s="64"/>
      <c r="F63" s="63"/>
      <c r="G63" s="62"/>
      <c r="H63" s="63"/>
    </row>
    <row r="64" spans="1:20" s="32" customFormat="1" ht="37.5" x14ac:dyDescent="0.2">
      <c r="A64" s="107" t="s">
        <v>102</v>
      </c>
      <c r="B64" s="16">
        <v>1018</v>
      </c>
      <c r="C64" s="62">
        <v>29.8</v>
      </c>
      <c r="D64" s="63">
        <v>24.799999999999997</v>
      </c>
      <c r="E64" s="118">
        <v>0</v>
      </c>
      <c r="F64" s="118">
        <v>9.6</v>
      </c>
      <c r="G64" s="118">
        <v>10.6</v>
      </c>
      <c r="H64" s="118">
        <v>4.5999999999999996</v>
      </c>
    </row>
    <row r="65" spans="1:16" s="32" customFormat="1" ht="37.5" x14ac:dyDescent="0.2">
      <c r="A65" s="30" t="s">
        <v>157</v>
      </c>
      <c r="B65" s="16">
        <v>1019</v>
      </c>
      <c r="C65" s="62">
        <v>205.3</v>
      </c>
      <c r="D65" s="62">
        <v>0</v>
      </c>
      <c r="E65" s="63">
        <v>0</v>
      </c>
      <c r="F65" s="63">
        <v>0</v>
      </c>
      <c r="G65" s="62">
        <v>0</v>
      </c>
      <c r="H65" s="63">
        <v>0</v>
      </c>
    </row>
    <row r="66" spans="1:16" s="32" customFormat="1" ht="23.25" customHeight="1" x14ac:dyDescent="0.2">
      <c r="A66" s="15" t="s">
        <v>75</v>
      </c>
      <c r="B66" s="22">
        <v>1020</v>
      </c>
      <c r="C66" s="60">
        <v>3662.6</v>
      </c>
      <c r="D66" s="60">
        <v>4003.6</v>
      </c>
      <c r="E66" s="60">
        <v>1241</v>
      </c>
      <c r="F66" s="60">
        <v>911</v>
      </c>
      <c r="G66" s="60">
        <v>951.2</v>
      </c>
      <c r="H66" s="60">
        <v>900.4</v>
      </c>
    </row>
    <row r="67" spans="1:16" ht="41.25" customHeight="1" x14ac:dyDescent="0.3">
      <c r="A67" s="85" t="s">
        <v>121</v>
      </c>
      <c r="B67" s="31">
        <v>1021</v>
      </c>
      <c r="C67" s="63">
        <v>3659.6</v>
      </c>
      <c r="D67" s="63">
        <v>3999.6</v>
      </c>
      <c r="E67" s="63">
        <v>1240</v>
      </c>
      <c r="F67" s="63">
        <v>910</v>
      </c>
      <c r="G67" s="63">
        <v>950.2</v>
      </c>
      <c r="H67" s="63">
        <v>899.4</v>
      </c>
    </row>
    <row r="68" spans="1:16" ht="57.75" customHeight="1" x14ac:dyDescent="0.3">
      <c r="A68" s="85" t="s">
        <v>125</v>
      </c>
      <c r="B68" s="31" t="s">
        <v>126</v>
      </c>
      <c r="C68" s="63">
        <v>3659.6</v>
      </c>
      <c r="D68" s="63">
        <v>3999.6</v>
      </c>
      <c r="E68" s="63">
        <v>1240</v>
      </c>
      <c r="F68" s="63">
        <v>910</v>
      </c>
      <c r="G68" s="63">
        <v>950.2</v>
      </c>
      <c r="H68" s="63">
        <v>899.4</v>
      </c>
    </row>
    <row r="69" spans="1:16" ht="21" customHeight="1" x14ac:dyDescent="0.3">
      <c r="A69" s="67" t="s">
        <v>103</v>
      </c>
      <c r="B69" s="31">
        <v>1022</v>
      </c>
      <c r="C69" s="63">
        <v>3</v>
      </c>
      <c r="D69" s="63">
        <v>4</v>
      </c>
      <c r="E69" s="63">
        <v>1</v>
      </c>
      <c r="F69" s="63">
        <v>1</v>
      </c>
      <c r="G69" s="63">
        <v>1</v>
      </c>
      <c r="H69" s="63">
        <v>1</v>
      </c>
    </row>
    <row r="70" spans="1:16" s="32" customFormat="1" ht="23.25" customHeight="1" x14ac:dyDescent="0.2">
      <c r="A70" s="15" t="s">
        <v>76</v>
      </c>
      <c r="B70" s="22">
        <v>1030</v>
      </c>
      <c r="C70" s="60">
        <v>2000</v>
      </c>
      <c r="D70" s="60">
        <v>1800</v>
      </c>
      <c r="E70" s="60">
        <v>450</v>
      </c>
      <c r="F70" s="60">
        <v>450</v>
      </c>
      <c r="G70" s="60">
        <v>450</v>
      </c>
      <c r="H70" s="60">
        <v>450</v>
      </c>
      <c r="I70" s="60">
        <f>G70*100/F70</f>
        <v>100</v>
      </c>
      <c r="J70" s="60">
        <f>H70*100/G70</f>
        <v>100</v>
      </c>
      <c r="K70" s="60">
        <f>I70*100/H70</f>
        <v>22.222222222222221</v>
      </c>
      <c r="L70" s="60">
        <f t="shared" ref="L70:N70" si="0">J70*100/I70</f>
        <v>100</v>
      </c>
      <c r="M70" s="60">
        <f t="shared" si="0"/>
        <v>22.222222222222221</v>
      </c>
      <c r="N70" s="60">
        <f t="shared" si="0"/>
        <v>450</v>
      </c>
    </row>
    <row r="71" spans="1:16" s="32" customFormat="1" ht="19.5" customHeight="1" x14ac:dyDescent="0.2">
      <c r="A71" s="86" t="s">
        <v>104</v>
      </c>
      <c r="B71" s="31">
        <v>1031</v>
      </c>
      <c r="C71" s="62">
        <v>2000</v>
      </c>
      <c r="D71" s="63">
        <v>1800</v>
      </c>
      <c r="E71" s="63">
        <v>450</v>
      </c>
      <c r="F71" s="63">
        <v>450</v>
      </c>
      <c r="G71" s="63">
        <v>450</v>
      </c>
      <c r="H71" s="63">
        <v>450</v>
      </c>
    </row>
    <row r="72" spans="1:16" s="32" customFormat="1" ht="19.5" customHeight="1" x14ac:dyDescent="0.2">
      <c r="A72" s="15" t="s">
        <v>47</v>
      </c>
      <c r="B72" s="22">
        <v>1040</v>
      </c>
      <c r="C72" s="60">
        <v>92177.700000000012</v>
      </c>
      <c r="D72" s="60">
        <v>92942.399999999994</v>
      </c>
      <c r="E72" s="60">
        <v>26080.7</v>
      </c>
      <c r="F72" s="60">
        <v>21575.8</v>
      </c>
      <c r="G72" s="60">
        <v>20979.300000000003</v>
      </c>
      <c r="H72" s="60">
        <v>24306.600000000002</v>
      </c>
    </row>
    <row r="73" spans="1:16" ht="23.25" customHeight="1" x14ac:dyDescent="0.2">
      <c r="A73" s="15" t="s">
        <v>74</v>
      </c>
      <c r="B73" s="22">
        <v>1050</v>
      </c>
      <c r="C73" s="60">
        <v>75431.3</v>
      </c>
      <c r="D73" s="60">
        <v>77955.599999999991</v>
      </c>
      <c r="E73" s="60">
        <v>22066.2</v>
      </c>
      <c r="F73" s="60">
        <v>18047</v>
      </c>
      <c r="G73" s="60">
        <v>17372.199999999997</v>
      </c>
      <c r="H73" s="60">
        <v>20470.2</v>
      </c>
      <c r="I73" s="1">
        <v>24763</v>
      </c>
      <c r="J73" s="19">
        <f>I73-F73</f>
        <v>6716</v>
      </c>
    </row>
    <row r="74" spans="1:16" ht="21" customHeight="1" x14ac:dyDescent="0.2">
      <c r="A74" s="86" t="s">
        <v>106</v>
      </c>
      <c r="B74" s="88">
        <v>1051</v>
      </c>
      <c r="C74" s="63">
        <v>37043.9</v>
      </c>
      <c r="D74" s="63">
        <v>39659.699999999997</v>
      </c>
      <c r="E74" s="63">
        <v>9650</v>
      </c>
      <c r="F74" s="63">
        <v>9715</v>
      </c>
      <c r="G74" s="63">
        <v>10149.700000000001</v>
      </c>
      <c r="H74" s="63">
        <v>10145</v>
      </c>
      <c r="J74" s="19"/>
      <c r="O74" s="19"/>
    </row>
    <row r="75" spans="1:16" ht="21.75" customHeight="1" x14ac:dyDescent="0.2">
      <c r="A75" s="86" t="s">
        <v>107</v>
      </c>
      <c r="B75" s="88">
        <v>1052</v>
      </c>
      <c r="C75" s="63">
        <v>8036.5</v>
      </c>
      <c r="D75" s="63">
        <v>8542.2999999999993</v>
      </c>
      <c r="E75" s="63">
        <v>2075</v>
      </c>
      <c r="F75" s="63">
        <v>2090</v>
      </c>
      <c r="G75" s="63">
        <v>2187.3000000000002</v>
      </c>
      <c r="H75" s="63">
        <v>2190</v>
      </c>
      <c r="J75" s="19"/>
      <c r="O75" s="19">
        <f>D75+D88</f>
        <v>10477.299999999999</v>
      </c>
    </row>
    <row r="76" spans="1:16" x14ac:dyDescent="0.2">
      <c r="A76" s="86" t="s">
        <v>122</v>
      </c>
      <c r="B76" s="26">
        <v>1053</v>
      </c>
      <c r="C76" s="62">
        <v>13213.1</v>
      </c>
      <c r="D76" s="63">
        <v>10903.1</v>
      </c>
      <c r="E76" s="118">
        <v>3091</v>
      </c>
      <c r="F76" s="118">
        <v>2765</v>
      </c>
      <c r="G76" s="118">
        <v>2537.1</v>
      </c>
      <c r="H76" s="118">
        <v>2510</v>
      </c>
    </row>
    <row r="77" spans="1:16" ht="60" customHeight="1" x14ac:dyDescent="0.2">
      <c r="A77" s="86" t="s">
        <v>93</v>
      </c>
      <c r="B77" s="26" t="s">
        <v>127</v>
      </c>
      <c r="C77" s="63">
        <v>1522</v>
      </c>
      <c r="D77" s="63">
        <v>1370</v>
      </c>
      <c r="E77" s="63">
        <v>380</v>
      </c>
      <c r="F77" s="63">
        <v>375</v>
      </c>
      <c r="G77" s="63">
        <v>315</v>
      </c>
      <c r="H77" s="63">
        <v>300</v>
      </c>
    </row>
    <row r="78" spans="1:16" x14ac:dyDescent="0.2">
      <c r="A78" s="107" t="s">
        <v>72</v>
      </c>
      <c r="B78" s="26" t="s">
        <v>128</v>
      </c>
      <c r="C78" s="63">
        <v>10243.1</v>
      </c>
      <c r="D78" s="63">
        <v>8083.1</v>
      </c>
      <c r="E78" s="118">
        <v>2341</v>
      </c>
      <c r="F78" s="118">
        <v>2040</v>
      </c>
      <c r="G78" s="63">
        <v>1862.1</v>
      </c>
      <c r="H78" s="63">
        <v>1840</v>
      </c>
    </row>
    <row r="79" spans="1:16" x14ac:dyDescent="0.2">
      <c r="A79" s="107" t="s">
        <v>73</v>
      </c>
      <c r="B79" s="26" t="s">
        <v>129</v>
      </c>
      <c r="C79" s="63">
        <v>1448</v>
      </c>
      <c r="D79" s="63">
        <v>1450</v>
      </c>
      <c r="E79" s="118">
        <v>370</v>
      </c>
      <c r="F79" s="118">
        <v>350</v>
      </c>
      <c r="G79" s="118">
        <v>360</v>
      </c>
      <c r="H79" s="118">
        <v>370</v>
      </c>
    </row>
    <row r="80" spans="1:16" ht="19.5" customHeight="1" x14ac:dyDescent="0.2">
      <c r="A80" s="107" t="s">
        <v>105</v>
      </c>
      <c r="B80" s="16">
        <v>1054</v>
      </c>
      <c r="C80" s="63">
        <v>10014.299999999999</v>
      </c>
      <c r="D80" s="63">
        <v>11727</v>
      </c>
      <c r="E80" s="118">
        <v>5127.5</v>
      </c>
      <c r="F80" s="122">
        <v>1526.2</v>
      </c>
      <c r="G80" s="63">
        <v>825.1</v>
      </c>
      <c r="H80" s="63">
        <v>4248.2</v>
      </c>
      <c r="O80" s="19">
        <v>4892.3999999999996</v>
      </c>
      <c r="P80" s="19">
        <f>D80-O80</f>
        <v>6834.6</v>
      </c>
    </row>
    <row r="81" spans="1:19" ht="131.25" x14ac:dyDescent="0.2">
      <c r="A81" s="86" t="s">
        <v>108</v>
      </c>
      <c r="B81" s="26">
        <v>1055</v>
      </c>
      <c r="C81" s="63">
        <v>1626</v>
      </c>
      <c r="D81" s="63">
        <v>1626</v>
      </c>
      <c r="E81" s="118">
        <v>460</v>
      </c>
      <c r="F81" s="118">
        <v>464</v>
      </c>
      <c r="G81" s="63">
        <v>400</v>
      </c>
      <c r="H81" s="63">
        <v>302</v>
      </c>
    </row>
    <row r="82" spans="1:19" ht="37.5" x14ac:dyDescent="0.2">
      <c r="A82" s="107" t="s">
        <v>109</v>
      </c>
      <c r="B82" s="26">
        <v>1056</v>
      </c>
      <c r="C82" s="63">
        <v>5443.8</v>
      </c>
      <c r="D82" s="63">
        <v>5443.8</v>
      </c>
      <c r="E82" s="118">
        <v>1650</v>
      </c>
      <c r="F82" s="122">
        <v>1473.8</v>
      </c>
      <c r="G82" s="122">
        <v>1260</v>
      </c>
      <c r="H82" s="122">
        <v>1060</v>
      </c>
    </row>
    <row r="83" spans="1:19" x14ac:dyDescent="0.2">
      <c r="A83" s="107" t="s">
        <v>110</v>
      </c>
      <c r="B83" s="26">
        <v>1057</v>
      </c>
      <c r="C83" s="63">
        <v>2</v>
      </c>
      <c r="D83" s="63">
        <v>2</v>
      </c>
      <c r="E83" s="118">
        <v>0</v>
      </c>
      <c r="F83" s="122">
        <v>0</v>
      </c>
      <c r="G83" s="63">
        <v>0</v>
      </c>
      <c r="H83" s="63">
        <v>2</v>
      </c>
    </row>
    <row r="84" spans="1:19" ht="36" customHeight="1" x14ac:dyDescent="0.2">
      <c r="A84" s="107" t="s">
        <v>111</v>
      </c>
      <c r="B84" s="26">
        <v>1058</v>
      </c>
      <c r="C84" s="63">
        <v>28</v>
      </c>
      <c r="D84" s="63">
        <v>28</v>
      </c>
      <c r="E84" s="118">
        <v>7</v>
      </c>
      <c r="F84" s="122">
        <v>7</v>
      </c>
      <c r="G84" s="63">
        <v>7</v>
      </c>
      <c r="H84" s="63">
        <v>7</v>
      </c>
    </row>
    <row r="85" spans="1:19" ht="36.75" customHeight="1" x14ac:dyDescent="0.2">
      <c r="A85" s="107" t="s">
        <v>158</v>
      </c>
      <c r="B85" s="26">
        <v>1059</v>
      </c>
      <c r="C85" s="87">
        <v>23.7</v>
      </c>
      <c r="D85" s="63">
        <v>23.7</v>
      </c>
      <c r="E85" s="118">
        <v>5.7</v>
      </c>
      <c r="F85" s="118">
        <v>6</v>
      </c>
      <c r="G85" s="118">
        <v>6</v>
      </c>
      <c r="H85" s="118">
        <v>6</v>
      </c>
      <c r="I85" s="93">
        <v>5</v>
      </c>
      <c r="J85" s="93">
        <v>5</v>
      </c>
      <c r="K85" s="93">
        <v>5</v>
      </c>
      <c r="L85" s="93">
        <v>5</v>
      </c>
      <c r="M85" s="93">
        <v>5</v>
      </c>
      <c r="N85" s="93">
        <v>5</v>
      </c>
    </row>
    <row r="86" spans="1:19" ht="24.75" customHeight="1" x14ac:dyDescent="0.2">
      <c r="A86" s="15" t="s">
        <v>79</v>
      </c>
      <c r="B86" s="22">
        <v>1060</v>
      </c>
      <c r="C86" s="60">
        <v>11138.499999999998</v>
      </c>
      <c r="D86" s="60">
        <v>11729.199999999999</v>
      </c>
      <c r="E86" s="60">
        <v>3022.7</v>
      </c>
      <c r="F86" s="60">
        <v>2858.6</v>
      </c>
      <c r="G86" s="60">
        <v>2925.5</v>
      </c>
      <c r="H86" s="60">
        <v>2922.3999999999996</v>
      </c>
    </row>
    <row r="87" spans="1:19" ht="24.75" customHeight="1" x14ac:dyDescent="0.2">
      <c r="A87" s="86" t="s">
        <v>106</v>
      </c>
      <c r="B87" s="88">
        <v>1061</v>
      </c>
      <c r="C87" s="87">
        <v>8540.7999999999993</v>
      </c>
      <c r="D87" s="63">
        <v>8943</v>
      </c>
      <c r="E87" s="63">
        <v>2200</v>
      </c>
      <c r="F87" s="63">
        <v>2240</v>
      </c>
      <c r="G87" s="63">
        <v>2303</v>
      </c>
      <c r="H87" s="63">
        <v>2200</v>
      </c>
    </row>
    <row r="88" spans="1:19" ht="24.75" customHeight="1" x14ac:dyDescent="0.3">
      <c r="A88" s="86" t="s">
        <v>107</v>
      </c>
      <c r="B88" s="88">
        <v>1062</v>
      </c>
      <c r="C88" s="87">
        <v>1853.4</v>
      </c>
      <c r="D88" s="63">
        <v>1935</v>
      </c>
      <c r="E88" s="123">
        <v>475</v>
      </c>
      <c r="F88" s="123">
        <v>485</v>
      </c>
      <c r="G88" s="123">
        <v>500</v>
      </c>
      <c r="H88" s="123">
        <v>475</v>
      </c>
    </row>
    <row r="89" spans="1:19" ht="101.25" customHeight="1" x14ac:dyDescent="0.2">
      <c r="A89" s="107" t="s">
        <v>113</v>
      </c>
      <c r="B89" s="16">
        <v>1063</v>
      </c>
      <c r="C89" s="62">
        <v>152.5</v>
      </c>
      <c r="D89" s="63">
        <v>152.5</v>
      </c>
      <c r="E89" s="63">
        <v>88</v>
      </c>
      <c r="F89" s="68">
        <v>21.8</v>
      </c>
      <c r="G89" s="63">
        <v>21.5</v>
      </c>
      <c r="H89" s="63">
        <v>21.2</v>
      </c>
      <c r="O89" s="19">
        <f>O91-O90</f>
        <v>-5322</v>
      </c>
      <c r="P89" s="19">
        <f>P91-P90</f>
        <v>-1567.9</v>
      </c>
      <c r="Q89" s="19">
        <f>Q91-Q90</f>
        <v>-856</v>
      </c>
      <c r="R89" s="19">
        <f>R91-R90</f>
        <v>-4405.8</v>
      </c>
      <c r="S89" s="19">
        <f>S91-S90</f>
        <v>-12226.7</v>
      </c>
    </row>
    <row r="90" spans="1:19" x14ac:dyDescent="0.3">
      <c r="A90" s="107" t="s">
        <v>105</v>
      </c>
      <c r="B90" s="16">
        <v>1064</v>
      </c>
      <c r="C90" s="62">
        <v>417.8</v>
      </c>
      <c r="D90" s="63">
        <v>524.69999999999993</v>
      </c>
      <c r="E90" s="123">
        <v>219.5</v>
      </c>
      <c r="F90" s="123">
        <v>66.7</v>
      </c>
      <c r="G90" s="123">
        <v>55.9</v>
      </c>
      <c r="H90" s="123">
        <v>182.6</v>
      </c>
      <c r="O90" s="19">
        <f>E90+E80</f>
        <v>5347</v>
      </c>
      <c r="P90" s="19">
        <f>F90+F80</f>
        <v>1592.9</v>
      </c>
      <c r="Q90" s="19">
        <f>G90+G80</f>
        <v>881</v>
      </c>
      <c r="R90" s="19">
        <f>H90+H80</f>
        <v>4430.8</v>
      </c>
      <c r="S90" s="19">
        <f>O90+P90+Q90+R90</f>
        <v>12251.7</v>
      </c>
    </row>
    <row r="91" spans="1:19" ht="101.25" customHeight="1" x14ac:dyDescent="0.2">
      <c r="A91" s="30" t="s">
        <v>130</v>
      </c>
      <c r="B91" s="16">
        <v>1065</v>
      </c>
      <c r="C91" s="62">
        <v>136</v>
      </c>
      <c r="D91" s="63">
        <v>136</v>
      </c>
      <c r="E91" s="63">
        <v>34</v>
      </c>
      <c r="F91" s="63">
        <v>34</v>
      </c>
      <c r="G91" s="63">
        <v>34</v>
      </c>
      <c r="H91" s="63">
        <v>34</v>
      </c>
      <c r="I91" s="63">
        <v>25</v>
      </c>
      <c r="J91" s="63">
        <v>25</v>
      </c>
      <c r="K91" s="63">
        <v>25</v>
      </c>
      <c r="L91" s="63">
        <v>25</v>
      </c>
      <c r="M91" s="63">
        <v>25</v>
      </c>
      <c r="N91" s="63">
        <v>25</v>
      </c>
      <c r="O91" s="63">
        <v>25</v>
      </c>
      <c r="P91" s="63">
        <v>25</v>
      </c>
      <c r="Q91" s="63">
        <v>25</v>
      </c>
      <c r="R91" s="63">
        <v>25</v>
      </c>
      <c r="S91" s="63">
        <v>25</v>
      </c>
    </row>
    <row r="92" spans="1:19" ht="37.5" x14ac:dyDescent="0.2">
      <c r="A92" s="107" t="s">
        <v>114</v>
      </c>
      <c r="B92" s="16">
        <v>1066</v>
      </c>
      <c r="C92" s="63">
        <v>26.2</v>
      </c>
      <c r="D92" s="63">
        <v>26.2</v>
      </c>
      <c r="E92" s="63">
        <v>6.2</v>
      </c>
      <c r="F92" s="63">
        <v>6.5</v>
      </c>
      <c r="G92" s="63">
        <v>6.5</v>
      </c>
      <c r="H92" s="63">
        <v>7</v>
      </c>
    </row>
    <row r="93" spans="1:19" ht="23.25" customHeight="1" x14ac:dyDescent="0.2">
      <c r="A93" s="30" t="s">
        <v>110</v>
      </c>
      <c r="B93" s="16">
        <v>1067</v>
      </c>
      <c r="C93" s="62">
        <v>4</v>
      </c>
      <c r="D93" s="63">
        <v>4</v>
      </c>
      <c r="E93" s="63">
        <v>0</v>
      </c>
      <c r="F93" s="63">
        <v>2</v>
      </c>
      <c r="G93" s="63">
        <v>2</v>
      </c>
      <c r="H93" s="63">
        <v>0</v>
      </c>
    </row>
    <row r="94" spans="1:19" ht="36.75" customHeight="1" x14ac:dyDescent="0.2">
      <c r="A94" s="30" t="s">
        <v>111</v>
      </c>
      <c r="B94" s="16">
        <v>1068</v>
      </c>
      <c r="C94" s="62">
        <v>6</v>
      </c>
      <c r="D94" s="63">
        <v>6</v>
      </c>
      <c r="E94" s="63">
        <v>0</v>
      </c>
      <c r="F94" s="63">
        <v>2</v>
      </c>
      <c r="G94" s="63">
        <v>2</v>
      </c>
      <c r="H94" s="63">
        <v>2</v>
      </c>
    </row>
    <row r="95" spans="1:19" ht="21" customHeight="1" x14ac:dyDescent="0.2">
      <c r="A95" s="30" t="s">
        <v>112</v>
      </c>
      <c r="B95" s="16">
        <v>1069</v>
      </c>
      <c r="C95" s="62">
        <v>1.8</v>
      </c>
      <c r="D95" s="63">
        <v>1.7999999999999998</v>
      </c>
      <c r="E95" s="63">
        <v>0</v>
      </c>
      <c r="F95" s="63">
        <v>0.6</v>
      </c>
      <c r="G95" s="63">
        <v>0.6</v>
      </c>
      <c r="H95" s="63">
        <v>0.6</v>
      </c>
    </row>
    <row r="96" spans="1:19" ht="26.25" customHeight="1" x14ac:dyDescent="0.2">
      <c r="A96" s="29" t="s">
        <v>80</v>
      </c>
      <c r="B96" s="22">
        <v>1070</v>
      </c>
      <c r="C96" s="60">
        <v>4920.8</v>
      </c>
      <c r="D96" s="60">
        <v>2298.8000000000002</v>
      </c>
      <c r="E96" s="60">
        <v>790.5</v>
      </c>
      <c r="F96" s="60">
        <v>395.5</v>
      </c>
      <c r="G96" s="60">
        <v>375.8</v>
      </c>
      <c r="H96" s="60">
        <v>737</v>
      </c>
    </row>
    <row r="97" spans="1:20" x14ac:dyDescent="0.2">
      <c r="A97" s="107" t="s">
        <v>115</v>
      </c>
      <c r="B97" s="16">
        <v>1071</v>
      </c>
      <c r="C97" s="62">
        <v>36.200000000000003</v>
      </c>
      <c r="D97" s="63">
        <v>36.200000000000003</v>
      </c>
      <c r="E97" s="63">
        <v>12.5</v>
      </c>
      <c r="F97" s="63">
        <v>12.5</v>
      </c>
      <c r="G97" s="63">
        <v>4.2</v>
      </c>
      <c r="H97" s="63">
        <v>7</v>
      </c>
    </row>
    <row r="98" spans="1:20" ht="40.5" customHeight="1" x14ac:dyDescent="0.2">
      <c r="A98" s="107" t="s">
        <v>116</v>
      </c>
      <c r="B98" s="16">
        <v>1072</v>
      </c>
      <c r="C98" s="62">
        <v>639.79999999999995</v>
      </c>
      <c r="D98" s="63">
        <v>740</v>
      </c>
      <c r="E98" s="63">
        <v>250</v>
      </c>
      <c r="F98" s="63">
        <v>120</v>
      </c>
      <c r="G98" s="63">
        <v>120</v>
      </c>
      <c r="H98" s="63">
        <v>250</v>
      </c>
    </row>
    <row r="99" spans="1:20" ht="45.75" customHeight="1" x14ac:dyDescent="0.2">
      <c r="A99" s="107" t="s">
        <v>131</v>
      </c>
      <c r="B99" s="16">
        <v>1073</v>
      </c>
      <c r="C99" s="62">
        <v>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</row>
    <row r="100" spans="1:20" ht="23.25" customHeight="1" x14ac:dyDescent="0.2">
      <c r="A100" s="107" t="s">
        <v>117</v>
      </c>
      <c r="B100" s="16">
        <v>1074</v>
      </c>
      <c r="C100" s="62">
        <v>829.2</v>
      </c>
      <c r="D100" s="63">
        <v>1121</v>
      </c>
      <c r="E100" s="63">
        <v>430</v>
      </c>
      <c r="F100" s="63">
        <v>163</v>
      </c>
      <c r="G100" s="63">
        <v>152.6</v>
      </c>
      <c r="H100" s="63">
        <v>375.4</v>
      </c>
    </row>
    <row r="101" spans="1:20" ht="18.75" customHeight="1" x14ac:dyDescent="0.2">
      <c r="A101" s="107" t="s">
        <v>132</v>
      </c>
      <c r="B101" s="16">
        <v>1075</v>
      </c>
      <c r="C101" s="62">
        <v>6</v>
      </c>
      <c r="D101" s="63">
        <v>6</v>
      </c>
      <c r="E101" s="63">
        <v>0</v>
      </c>
      <c r="F101" s="63">
        <v>2</v>
      </c>
      <c r="G101" s="63">
        <v>2</v>
      </c>
      <c r="H101" s="63">
        <v>2</v>
      </c>
    </row>
    <row r="102" spans="1:20" ht="21" customHeight="1" x14ac:dyDescent="0.2">
      <c r="A102" s="107" t="s">
        <v>118</v>
      </c>
      <c r="B102" s="16">
        <v>1076</v>
      </c>
      <c r="C102" s="62">
        <v>5</v>
      </c>
      <c r="D102" s="63">
        <v>5</v>
      </c>
      <c r="E102" s="63"/>
      <c r="F102" s="63"/>
      <c r="G102" s="63"/>
      <c r="H102" s="63">
        <v>5</v>
      </c>
    </row>
    <row r="103" spans="1:20" x14ac:dyDescent="0.2">
      <c r="A103" s="113" t="s">
        <v>133</v>
      </c>
      <c r="B103" s="16">
        <v>1077</v>
      </c>
      <c r="C103" s="63">
        <v>390.6</v>
      </c>
      <c r="D103" s="63">
        <v>390.6</v>
      </c>
      <c r="E103" s="63">
        <v>98</v>
      </c>
      <c r="F103" s="63">
        <v>98</v>
      </c>
      <c r="G103" s="63">
        <v>97</v>
      </c>
      <c r="H103" s="63">
        <v>97.6</v>
      </c>
    </row>
    <row r="104" spans="1:20" x14ac:dyDescent="0.2">
      <c r="A104" s="107" t="s">
        <v>119</v>
      </c>
      <c r="B104" s="16">
        <v>1078</v>
      </c>
      <c r="C104" s="63">
        <v>3014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</row>
    <row r="105" spans="1:20" ht="37.5" hidden="1" x14ac:dyDescent="0.2">
      <c r="A105" s="107" t="s">
        <v>148</v>
      </c>
      <c r="B105" s="16">
        <v>1079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</row>
    <row r="106" spans="1:20" ht="23.25" customHeight="1" x14ac:dyDescent="0.2">
      <c r="A106" s="15" t="s">
        <v>81</v>
      </c>
      <c r="B106" s="22">
        <v>1080</v>
      </c>
      <c r="C106" s="60">
        <v>5</v>
      </c>
      <c r="D106" s="60">
        <v>5</v>
      </c>
      <c r="E106" s="60">
        <v>3.5</v>
      </c>
      <c r="F106" s="60">
        <v>1.5</v>
      </c>
      <c r="G106" s="60">
        <v>0</v>
      </c>
      <c r="H106" s="60">
        <v>0</v>
      </c>
    </row>
    <row r="107" spans="1:20" ht="19.5" customHeight="1" x14ac:dyDescent="0.2">
      <c r="A107" s="107" t="s">
        <v>120</v>
      </c>
      <c r="B107" s="16" t="s">
        <v>17</v>
      </c>
      <c r="C107" s="62">
        <v>5</v>
      </c>
      <c r="D107" s="63">
        <v>5</v>
      </c>
      <c r="E107" s="62">
        <v>3.5</v>
      </c>
      <c r="F107" s="62">
        <v>1.5</v>
      </c>
      <c r="G107" s="63"/>
      <c r="H107" s="63"/>
    </row>
    <row r="108" spans="1:20" ht="19.5" customHeight="1" x14ac:dyDescent="0.2">
      <c r="A108" s="15" t="s">
        <v>48</v>
      </c>
      <c r="B108" s="22">
        <v>1090</v>
      </c>
      <c r="C108" s="60">
        <v>91495.6</v>
      </c>
      <c r="D108" s="60">
        <v>91988.599999999991</v>
      </c>
      <c r="E108" s="60">
        <v>25882.9</v>
      </c>
      <c r="F108" s="60">
        <v>21302.6</v>
      </c>
      <c r="G108" s="60">
        <v>20673.499999999996</v>
      </c>
      <c r="H108" s="60">
        <v>24129.599999999999</v>
      </c>
      <c r="T108" s="121"/>
    </row>
    <row r="109" spans="1:20" ht="20.25" customHeight="1" x14ac:dyDescent="0.2">
      <c r="A109" s="15" t="s">
        <v>134</v>
      </c>
      <c r="B109" s="22">
        <v>1100</v>
      </c>
      <c r="C109" s="60">
        <v>682.10000000000582</v>
      </c>
      <c r="D109" s="60">
        <v>953.80000000000291</v>
      </c>
      <c r="E109" s="60">
        <v>197.79999999999927</v>
      </c>
      <c r="F109" s="60">
        <v>273.20000000000073</v>
      </c>
      <c r="G109" s="60">
        <v>305.80000000000655</v>
      </c>
      <c r="H109" s="60">
        <v>177.00000000000364</v>
      </c>
      <c r="I109" s="60">
        <f t="shared" ref="I109:S109" si="1">I72-I108</f>
        <v>0</v>
      </c>
      <c r="J109" s="60">
        <f t="shared" si="1"/>
        <v>0</v>
      </c>
      <c r="K109" s="60">
        <f t="shared" si="1"/>
        <v>0</v>
      </c>
      <c r="L109" s="60">
        <f t="shared" si="1"/>
        <v>0</v>
      </c>
      <c r="M109" s="60">
        <f t="shared" si="1"/>
        <v>0</v>
      </c>
      <c r="N109" s="60">
        <f t="shared" si="1"/>
        <v>0</v>
      </c>
      <c r="O109" s="60">
        <f t="shared" si="1"/>
        <v>0</v>
      </c>
      <c r="P109" s="60">
        <f t="shared" si="1"/>
        <v>0</v>
      </c>
      <c r="Q109" s="60">
        <f t="shared" si="1"/>
        <v>0</v>
      </c>
      <c r="R109" s="60">
        <f t="shared" si="1"/>
        <v>0</v>
      </c>
      <c r="S109" s="116">
        <f t="shared" si="1"/>
        <v>0</v>
      </c>
      <c r="T109" s="100"/>
    </row>
    <row r="110" spans="1:20" ht="32.25" customHeight="1" x14ac:dyDescent="0.2">
      <c r="A110" s="154" t="s">
        <v>49</v>
      </c>
      <c r="B110" s="155"/>
      <c r="C110" s="155"/>
      <c r="D110" s="155"/>
      <c r="E110" s="155"/>
      <c r="F110" s="155"/>
      <c r="G110" s="155"/>
      <c r="H110" s="156"/>
    </row>
    <row r="111" spans="1:20" ht="27" customHeight="1" x14ac:dyDescent="0.2">
      <c r="A111" s="15" t="s">
        <v>82</v>
      </c>
      <c r="B111" s="24">
        <v>2000</v>
      </c>
      <c r="C111" s="60">
        <v>3355</v>
      </c>
      <c r="D111" s="60">
        <v>1880</v>
      </c>
      <c r="E111" s="60">
        <v>630</v>
      </c>
      <c r="F111" s="60">
        <v>250</v>
      </c>
      <c r="G111" s="60">
        <v>500</v>
      </c>
      <c r="H111" s="60">
        <v>500</v>
      </c>
    </row>
    <row r="112" spans="1:20" x14ac:dyDescent="0.2">
      <c r="A112" s="53" t="s">
        <v>84</v>
      </c>
      <c r="B112" s="26">
        <v>2010</v>
      </c>
      <c r="C112" s="62">
        <v>0</v>
      </c>
      <c r="D112" s="63">
        <v>0</v>
      </c>
      <c r="E112" s="63"/>
      <c r="F112" s="63"/>
      <c r="G112" s="63"/>
      <c r="H112" s="68"/>
    </row>
    <row r="113" spans="1:20" x14ac:dyDescent="0.2">
      <c r="A113" s="107" t="s">
        <v>85</v>
      </c>
      <c r="B113" s="26">
        <v>2020</v>
      </c>
      <c r="C113" s="66">
        <v>1475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</row>
    <row r="114" spans="1:20" ht="37.5" x14ac:dyDescent="0.2">
      <c r="A114" s="107" t="s">
        <v>86</v>
      </c>
      <c r="B114" s="26">
        <v>2030</v>
      </c>
      <c r="C114" s="62">
        <v>1880</v>
      </c>
      <c r="D114" s="63">
        <v>1880</v>
      </c>
      <c r="E114" s="63">
        <v>630</v>
      </c>
      <c r="F114" s="63">
        <v>250</v>
      </c>
      <c r="G114" s="63">
        <v>500</v>
      </c>
      <c r="H114" s="128">
        <v>500</v>
      </c>
    </row>
    <row r="115" spans="1:20" x14ac:dyDescent="0.2">
      <c r="A115" s="107" t="s">
        <v>87</v>
      </c>
      <c r="B115" s="26">
        <v>2040</v>
      </c>
      <c r="C115" s="66">
        <v>0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</row>
    <row r="116" spans="1:20" ht="39" customHeight="1" x14ac:dyDescent="0.2">
      <c r="A116" s="107" t="s">
        <v>88</v>
      </c>
      <c r="B116" s="26">
        <v>2050</v>
      </c>
      <c r="C116" s="62">
        <v>0</v>
      </c>
      <c r="D116" s="63">
        <v>0</v>
      </c>
      <c r="E116" s="63">
        <v>0</v>
      </c>
      <c r="F116" s="63">
        <v>0</v>
      </c>
      <c r="G116" s="63">
        <v>0</v>
      </c>
      <c r="H116" s="63">
        <v>0</v>
      </c>
    </row>
    <row r="117" spans="1:20" x14ac:dyDescent="0.2">
      <c r="A117" s="107" t="s">
        <v>89</v>
      </c>
      <c r="B117" s="26">
        <v>2060</v>
      </c>
      <c r="C117" s="62">
        <v>0</v>
      </c>
      <c r="D117" s="63">
        <v>0</v>
      </c>
      <c r="E117" s="63">
        <v>0</v>
      </c>
      <c r="F117" s="63">
        <v>0</v>
      </c>
      <c r="G117" s="63">
        <v>0</v>
      </c>
      <c r="H117" s="63">
        <v>0</v>
      </c>
    </row>
    <row r="118" spans="1:20" x14ac:dyDescent="0.2">
      <c r="A118" s="107" t="s">
        <v>16</v>
      </c>
      <c r="B118" s="26">
        <v>2100</v>
      </c>
      <c r="C118" s="62">
        <v>85270.2</v>
      </c>
      <c r="D118" s="63">
        <v>89188.9</v>
      </c>
      <c r="E118" s="63">
        <v>89188.9</v>
      </c>
      <c r="F118" s="63">
        <v>89188.9</v>
      </c>
      <c r="G118" s="63">
        <v>89188.9</v>
      </c>
      <c r="H118" s="63">
        <v>89188.9</v>
      </c>
    </row>
    <row r="119" spans="1:20" x14ac:dyDescent="0.2">
      <c r="A119" s="107" t="s">
        <v>15</v>
      </c>
      <c r="B119" s="26">
        <v>2200</v>
      </c>
      <c r="C119" s="62">
        <v>23854.799999999999</v>
      </c>
      <c r="D119" s="63">
        <v>27781</v>
      </c>
      <c r="E119" s="63">
        <v>27781</v>
      </c>
      <c r="F119" s="63">
        <v>27781</v>
      </c>
      <c r="G119" s="63">
        <v>27781</v>
      </c>
      <c r="H119" s="63">
        <v>27781</v>
      </c>
    </row>
    <row r="120" spans="1:20" ht="25.5" customHeight="1" x14ac:dyDescent="0.2">
      <c r="A120" s="137" t="s">
        <v>50</v>
      </c>
      <c r="B120" s="138"/>
      <c r="C120" s="138"/>
      <c r="D120" s="138"/>
      <c r="E120" s="138"/>
      <c r="F120" s="138"/>
      <c r="G120" s="138"/>
      <c r="H120" s="139"/>
    </row>
    <row r="121" spans="1:20" ht="46.5" customHeight="1" x14ac:dyDescent="0.2">
      <c r="A121" s="27" t="s">
        <v>83</v>
      </c>
      <c r="B121" s="26">
        <v>3010</v>
      </c>
      <c r="C121" s="94">
        <v>0.14268310014244226</v>
      </c>
      <c r="D121" s="94">
        <v>0.11718655855669749</v>
      </c>
      <c r="E121" s="94">
        <v>0.18225354380825667</v>
      </c>
      <c r="F121" s="94">
        <v>6.5624449614846272E-2</v>
      </c>
      <c r="G121" s="94">
        <v>3.7484568121910644E-2</v>
      </c>
      <c r="H121" s="94">
        <v>0.16193132729382143</v>
      </c>
    </row>
    <row r="122" spans="1:20" ht="37.5" x14ac:dyDescent="0.2">
      <c r="A122" s="107" t="s">
        <v>14</v>
      </c>
      <c r="B122" s="26">
        <v>3020</v>
      </c>
      <c r="C122" s="94">
        <v>0.1094511648647585</v>
      </c>
      <c r="D122" s="94">
        <v>0.13318715579974041</v>
      </c>
      <c r="E122" s="94">
        <v>0.20658426992338569</v>
      </c>
      <c r="F122" s="94">
        <v>7.4774910104869835E-2</v>
      </c>
      <c r="G122" s="94">
        <v>4.2614941833748525E-2</v>
      </c>
      <c r="H122" s="94">
        <v>0.18362509117432532</v>
      </c>
    </row>
    <row r="123" spans="1:20" ht="37.5" x14ac:dyDescent="0.2">
      <c r="A123" s="107" t="s">
        <v>53</v>
      </c>
      <c r="B123" s="26">
        <v>3030</v>
      </c>
      <c r="C123" s="94">
        <v>3.6668429957287564E-2</v>
      </c>
      <c r="D123" s="94">
        <v>2.0437315058605091E-2</v>
      </c>
      <c r="E123" s="94">
        <v>2.4340394623477275E-2</v>
      </c>
      <c r="F123" s="94">
        <v>1.173565668040521E-2</v>
      </c>
      <c r="G123" s="94">
        <v>2.4185551551503138E-2</v>
      </c>
      <c r="H123" s="94">
        <v>2.0721437570452889E-2</v>
      </c>
    </row>
    <row r="124" spans="1:20" ht="37.5" x14ac:dyDescent="0.2">
      <c r="A124" s="107" t="s">
        <v>13</v>
      </c>
      <c r="B124" s="26">
        <v>3040</v>
      </c>
      <c r="C124" s="94">
        <v>0.61330162324745663</v>
      </c>
      <c r="D124" s="94">
        <v>0.65029797170518966</v>
      </c>
      <c r="E124" s="114">
        <v>0.5660107638634001</v>
      </c>
      <c r="F124" s="114">
        <v>0.68770948147174527</v>
      </c>
      <c r="G124" s="114">
        <v>0.7381430333518757</v>
      </c>
      <c r="H124" s="94">
        <v>0.63241827465022216</v>
      </c>
    </row>
    <row r="125" spans="1:20" ht="27.75" customHeight="1" x14ac:dyDescent="0.2">
      <c r="A125" s="27" t="s">
        <v>12</v>
      </c>
      <c r="B125" s="26">
        <v>3050</v>
      </c>
      <c r="C125" s="62">
        <v>0.2797554127936841</v>
      </c>
      <c r="D125" s="62">
        <v>0.31148494936029036</v>
      </c>
      <c r="E125" s="62">
        <v>0.31148494936029036</v>
      </c>
      <c r="F125" s="62">
        <v>0.31148494936029036</v>
      </c>
      <c r="G125" s="62">
        <v>0.31148494936029036</v>
      </c>
      <c r="H125" s="62">
        <v>0.31148494936029036</v>
      </c>
    </row>
    <row r="126" spans="1:20" ht="37.5" x14ac:dyDescent="0.2">
      <c r="A126" s="27" t="s">
        <v>11</v>
      </c>
      <c r="B126" s="26">
        <v>3060</v>
      </c>
      <c r="C126" s="62">
        <v>1</v>
      </c>
      <c r="D126" s="62">
        <v>1</v>
      </c>
      <c r="E126" s="62">
        <v>1</v>
      </c>
      <c r="F126" s="62">
        <v>1</v>
      </c>
      <c r="G126" s="62">
        <v>1</v>
      </c>
      <c r="H126" s="63">
        <v>1</v>
      </c>
    </row>
    <row r="127" spans="1:20" ht="22.5" customHeight="1" x14ac:dyDescent="0.2">
      <c r="A127" s="148" t="s">
        <v>51</v>
      </c>
      <c r="B127" s="149"/>
      <c r="C127" s="149"/>
      <c r="D127" s="149"/>
      <c r="E127" s="149"/>
      <c r="F127" s="149"/>
      <c r="G127" s="149"/>
      <c r="H127" s="150"/>
    </row>
    <row r="128" spans="1:20" x14ac:dyDescent="0.2">
      <c r="A128" s="112" t="s">
        <v>10</v>
      </c>
      <c r="B128" s="26">
        <v>4010</v>
      </c>
      <c r="C128" s="63">
        <v>63808.6</v>
      </c>
      <c r="D128" s="63">
        <v>63862.7</v>
      </c>
      <c r="E128" s="63">
        <v>63862.7</v>
      </c>
      <c r="F128" s="63">
        <v>63862.7</v>
      </c>
      <c r="G128" s="63">
        <v>63862.7</v>
      </c>
      <c r="H128" s="63">
        <v>63862.7</v>
      </c>
      <c r="I128" s="63">
        <v>31289.1</v>
      </c>
      <c r="J128" s="63">
        <v>31289.1</v>
      </c>
      <c r="K128" s="63">
        <v>31289.1</v>
      </c>
      <c r="L128" s="63">
        <v>31289.1</v>
      </c>
      <c r="M128" s="63">
        <v>31289.1</v>
      </c>
      <c r="N128" s="63">
        <v>31289.1</v>
      </c>
      <c r="O128" s="63">
        <v>31289.1</v>
      </c>
      <c r="P128" s="63">
        <v>31289.1</v>
      </c>
      <c r="Q128" s="63">
        <v>31289.1</v>
      </c>
      <c r="R128" s="63">
        <v>31289.1</v>
      </c>
      <c r="S128" s="117">
        <v>31289.1</v>
      </c>
      <c r="T128" s="100"/>
    </row>
    <row r="129" spans="1:20" x14ac:dyDescent="0.2">
      <c r="A129" s="89" t="s">
        <v>123</v>
      </c>
      <c r="B129" s="26">
        <v>4020</v>
      </c>
      <c r="C129" s="63">
        <v>26954.799999999999</v>
      </c>
      <c r="D129" s="63">
        <v>26559.7</v>
      </c>
      <c r="E129" s="63">
        <v>26559.7</v>
      </c>
      <c r="F129" s="63">
        <v>26559.7</v>
      </c>
      <c r="G129" s="63">
        <v>26559.7</v>
      </c>
      <c r="H129" s="63">
        <v>26559.7</v>
      </c>
    </row>
    <row r="130" spans="1:20" ht="21" customHeight="1" x14ac:dyDescent="0.2">
      <c r="A130" s="89" t="s">
        <v>90</v>
      </c>
      <c r="B130" s="26">
        <v>4021</v>
      </c>
      <c r="C130" s="63">
        <v>14633.1</v>
      </c>
      <c r="D130" s="63">
        <v>14352.4</v>
      </c>
      <c r="E130" s="63">
        <v>14352.4</v>
      </c>
      <c r="F130" s="63">
        <v>14352.4</v>
      </c>
      <c r="G130" s="63">
        <v>14352.4</v>
      </c>
      <c r="H130" s="63">
        <v>14352.4</v>
      </c>
    </row>
    <row r="131" spans="1:20" x14ac:dyDescent="0.2">
      <c r="A131" s="15" t="s">
        <v>9</v>
      </c>
      <c r="B131" s="24">
        <v>4030</v>
      </c>
      <c r="C131" s="60">
        <v>90763.4</v>
      </c>
      <c r="D131" s="60">
        <v>90422.399999999994</v>
      </c>
      <c r="E131" s="60">
        <v>90422.399999999994</v>
      </c>
      <c r="F131" s="60">
        <v>90422.399999999994</v>
      </c>
      <c r="G131" s="60">
        <v>90422.399999999994</v>
      </c>
      <c r="H131" s="60">
        <v>90422.399999999994</v>
      </c>
      <c r="I131" s="61">
        <f t="shared" ref="I131:N131" si="2">I128+I129</f>
        <v>31289.1</v>
      </c>
      <c r="J131" s="61">
        <f t="shared" si="2"/>
        <v>31289.1</v>
      </c>
      <c r="K131" s="61">
        <f t="shared" si="2"/>
        <v>31289.1</v>
      </c>
      <c r="L131" s="61">
        <f t="shared" si="2"/>
        <v>31289.1</v>
      </c>
      <c r="M131" s="61">
        <f t="shared" si="2"/>
        <v>31289.1</v>
      </c>
      <c r="N131" s="61">
        <f t="shared" si="2"/>
        <v>31289.1</v>
      </c>
    </row>
    <row r="132" spans="1:20" x14ac:dyDescent="0.2">
      <c r="A132" s="27" t="s">
        <v>8</v>
      </c>
      <c r="B132" s="26">
        <v>4040</v>
      </c>
      <c r="C132" s="63">
        <v>2491.6</v>
      </c>
      <c r="D132" s="63">
        <v>4543.6000000000004</v>
      </c>
      <c r="E132" s="63">
        <v>4543.6000000000004</v>
      </c>
      <c r="F132" s="63">
        <v>4543.6000000000004</v>
      </c>
      <c r="G132" s="63">
        <v>4543.6000000000004</v>
      </c>
      <c r="H132" s="63">
        <v>4543.6000000000004</v>
      </c>
    </row>
    <row r="133" spans="1:20" x14ac:dyDescent="0.2">
      <c r="A133" s="27" t="s">
        <v>7</v>
      </c>
      <c r="B133" s="26">
        <v>4050</v>
      </c>
      <c r="C133" s="63">
        <v>9463.6</v>
      </c>
      <c r="D133" s="63">
        <v>8778.9</v>
      </c>
      <c r="E133" s="63">
        <v>8778.9</v>
      </c>
      <c r="F133" s="63">
        <v>8778.9</v>
      </c>
      <c r="G133" s="63">
        <v>8778.9</v>
      </c>
      <c r="H133" s="63">
        <v>8778.9</v>
      </c>
    </row>
    <row r="134" spans="1:20" ht="37.5" x14ac:dyDescent="0.2">
      <c r="A134" s="25" t="s">
        <v>124</v>
      </c>
      <c r="B134" s="24">
        <v>4060</v>
      </c>
      <c r="C134" s="60">
        <v>11955.2</v>
      </c>
      <c r="D134" s="60">
        <v>13322.5</v>
      </c>
      <c r="E134" s="60">
        <v>13322.5</v>
      </c>
      <c r="F134" s="60">
        <v>13322.5</v>
      </c>
      <c r="G134" s="60">
        <v>13322.5</v>
      </c>
      <c r="H134" s="60">
        <v>13322.5</v>
      </c>
    </row>
    <row r="135" spans="1:20" x14ac:dyDescent="0.2">
      <c r="A135" s="27" t="s">
        <v>91</v>
      </c>
      <c r="B135" s="26">
        <v>4070</v>
      </c>
      <c r="C135" s="62"/>
      <c r="D135" s="63"/>
      <c r="E135" s="63"/>
      <c r="F135" s="62"/>
      <c r="G135" s="62"/>
      <c r="H135" s="62"/>
    </row>
    <row r="136" spans="1:20" x14ac:dyDescent="0.2">
      <c r="A136" s="27" t="s">
        <v>92</v>
      </c>
      <c r="B136" s="26">
        <v>4080</v>
      </c>
      <c r="C136" s="62"/>
      <c r="D136" s="63"/>
      <c r="E136" s="63"/>
      <c r="F136" s="62"/>
      <c r="G136" s="62"/>
      <c r="H136" s="62"/>
    </row>
    <row r="137" spans="1:20" x14ac:dyDescent="0.2">
      <c r="A137" s="25" t="s">
        <v>6</v>
      </c>
      <c r="B137" s="24">
        <v>4090</v>
      </c>
      <c r="C137" s="60">
        <v>78808.2</v>
      </c>
      <c r="D137" s="60">
        <v>77099.899999999994</v>
      </c>
      <c r="E137" s="60">
        <v>77099.899999999994</v>
      </c>
      <c r="F137" s="60">
        <v>77099.899999999994</v>
      </c>
      <c r="G137" s="60">
        <v>77099.899999999994</v>
      </c>
      <c r="H137" s="60">
        <v>77099.899999999994</v>
      </c>
      <c r="T137" s="119"/>
    </row>
    <row r="138" spans="1:20" ht="27.75" customHeight="1" x14ac:dyDescent="0.2">
      <c r="A138" s="137" t="s">
        <v>52</v>
      </c>
      <c r="B138" s="138"/>
      <c r="C138" s="138"/>
      <c r="D138" s="138"/>
      <c r="E138" s="138"/>
      <c r="F138" s="138"/>
      <c r="G138" s="138"/>
      <c r="H138" s="139"/>
      <c r="I138" s="23">
        <f>SUM(I139:I143)</f>
        <v>236</v>
      </c>
      <c r="T138" s="115"/>
    </row>
    <row r="139" spans="1:20" ht="37.5" customHeight="1" x14ac:dyDescent="0.2">
      <c r="A139" s="15" t="s">
        <v>69</v>
      </c>
      <c r="B139" s="22">
        <v>5000</v>
      </c>
      <c r="C139" s="96">
        <v>260</v>
      </c>
      <c r="D139" s="96">
        <v>260</v>
      </c>
      <c r="E139" s="96">
        <v>260</v>
      </c>
      <c r="F139" s="96">
        <v>260</v>
      </c>
      <c r="G139" s="96">
        <v>260</v>
      </c>
      <c r="H139" s="96">
        <v>260</v>
      </c>
      <c r="I139" s="21">
        <v>84</v>
      </c>
    </row>
    <row r="140" spans="1:20" x14ac:dyDescent="0.2">
      <c r="A140" s="107" t="s">
        <v>5</v>
      </c>
      <c r="B140" s="16">
        <v>5010</v>
      </c>
      <c r="C140" s="108">
        <v>1</v>
      </c>
      <c r="D140" s="130">
        <v>1</v>
      </c>
      <c r="E140" s="130">
        <v>1</v>
      </c>
      <c r="F140" s="130">
        <v>1</v>
      </c>
      <c r="G140" s="130">
        <v>1</v>
      </c>
      <c r="H140" s="130">
        <v>1</v>
      </c>
      <c r="I140" s="21">
        <v>108</v>
      </c>
    </row>
    <row r="141" spans="1:20" x14ac:dyDescent="0.2">
      <c r="A141" s="107" t="s">
        <v>4</v>
      </c>
      <c r="B141" s="16">
        <v>5020</v>
      </c>
      <c r="C141" s="108">
        <v>27</v>
      </c>
      <c r="D141" s="130">
        <v>27</v>
      </c>
      <c r="E141" s="130">
        <v>27</v>
      </c>
      <c r="F141" s="130">
        <v>27</v>
      </c>
      <c r="G141" s="130">
        <v>27</v>
      </c>
      <c r="H141" s="130">
        <v>27</v>
      </c>
      <c r="I141" s="21">
        <v>9</v>
      </c>
    </row>
    <row r="142" spans="1:20" x14ac:dyDescent="0.2">
      <c r="A142" s="107" t="s">
        <v>159</v>
      </c>
      <c r="B142" s="16">
        <v>5030</v>
      </c>
      <c r="C142" s="108">
        <v>44</v>
      </c>
      <c r="D142" s="130">
        <v>44</v>
      </c>
      <c r="E142" s="130">
        <v>44</v>
      </c>
      <c r="F142" s="130">
        <v>44</v>
      </c>
      <c r="G142" s="130">
        <v>44</v>
      </c>
      <c r="H142" s="130">
        <v>44</v>
      </c>
      <c r="I142" s="20">
        <v>35</v>
      </c>
    </row>
    <row r="143" spans="1:20" ht="37.5" x14ac:dyDescent="0.2">
      <c r="A143" s="107" t="s">
        <v>160</v>
      </c>
      <c r="B143" s="16">
        <v>5040</v>
      </c>
      <c r="C143" s="108">
        <v>100</v>
      </c>
      <c r="D143" s="130">
        <v>100</v>
      </c>
      <c r="E143" s="130">
        <v>100</v>
      </c>
      <c r="F143" s="130">
        <v>100</v>
      </c>
      <c r="G143" s="130">
        <v>100</v>
      </c>
      <c r="H143" s="130">
        <v>100</v>
      </c>
    </row>
    <row r="144" spans="1:20" ht="20.25" customHeight="1" x14ac:dyDescent="0.2">
      <c r="A144" s="107" t="s">
        <v>161</v>
      </c>
      <c r="B144" s="16">
        <v>5050</v>
      </c>
      <c r="C144" s="108">
        <v>52</v>
      </c>
      <c r="D144" s="130">
        <v>52</v>
      </c>
      <c r="E144" s="130">
        <v>52</v>
      </c>
      <c r="F144" s="130">
        <v>52</v>
      </c>
      <c r="G144" s="130">
        <v>52</v>
      </c>
      <c r="H144" s="130">
        <v>52</v>
      </c>
    </row>
    <row r="145" spans="1:20" x14ac:dyDescent="0.2">
      <c r="A145" s="107" t="s">
        <v>3</v>
      </c>
      <c r="B145" s="16">
        <v>5060</v>
      </c>
      <c r="C145" s="108">
        <v>36</v>
      </c>
      <c r="D145" s="130">
        <v>36</v>
      </c>
      <c r="E145" s="130">
        <v>36</v>
      </c>
      <c r="F145" s="130">
        <v>36</v>
      </c>
      <c r="G145" s="130">
        <v>36</v>
      </c>
      <c r="H145" s="130">
        <v>36</v>
      </c>
    </row>
    <row r="146" spans="1:20" ht="0.75" customHeight="1" x14ac:dyDescent="0.2">
      <c r="A146" s="107"/>
      <c r="B146" s="16"/>
      <c r="C146" s="108"/>
      <c r="D146" s="108"/>
      <c r="E146" s="62" t="e">
        <v>#REF!</v>
      </c>
      <c r="F146" s="62" t="e">
        <v>#REF!</v>
      </c>
      <c r="G146" s="62" t="e">
        <v>#REF!</v>
      </c>
      <c r="H146" s="62" t="e">
        <v>#REF!</v>
      </c>
    </row>
    <row r="147" spans="1:20" x14ac:dyDescent="0.2">
      <c r="A147" s="15" t="s">
        <v>70</v>
      </c>
      <c r="B147" s="14">
        <v>5100</v>
      </c>
      <c r="C147" s="60">
        <v>56114.399999999994</v>
      </c>
      <c r="D147" s="60">
        <v>59820</v>
      </c>
      <c r="E147" s="60">
        <v>14650</v>
      </c>
      <c r="F147" s="60">
        <v>14650</v>
      </c>
      <c r="G147" s="60">
        <v>15260</v>
      </c>
      <c r="H147" s="60">
        <v>15260</v>
      </c>
      <c r="I147" s="19" t="e">
        <f>#REF!+#REF!+F102+#REF!+F91</f>
        <v>#REF!</v>
      </c>
      <c r="K147" s="19">
        <v>20781.599999999999</v>
      </c>
      <c r="L147" s="19">
        <f>K147-F147</f>
        <v>6131.5999999999985</v>
      </c>
      <c r="M147" s="1">
        <v>106.1</v>
      </c>
      <c r="O147" s="19">
        <f>E74+E75+E87+E88+E98</f>
        <v>14650</v>
      </c>
      <c r="P147" s="19">
        <f>F74+F75+F87+F88+F98</f>
        <v>14650</v>
      </c>
      <c r="Q147" s="19">
        <f>G74+G75+G87+G88+G98</f>
        <v>15260</v>
      </c>
      <c r="R147" s="19">
        <f>H74+H75+H87+H88+H98</f>
        <v>15260</v>
      </c>
      <c r="S147" s="19">
        <f>D74+D75+D87+D88+D98</f>
        <v>59820</v>
      </c>
    </row>
    <row r="148" spans="1:20" x14ac:dyDescent="0.2">
      <c r="A148" s="107" t="s">
        <v>5</v>
      </c>
      <c r="B148" s="16">
        <v>5110</v>
      </c>
      <c r="C148" s="62">
        <v>615.29999999999995</v>
      </c>
      <c r="D148" s="63">
        <v>683.6</v>
      </c>
      <c r="E148" s="63">
        <v>170.9</v>
      </c>
      <c r="F148" s="63">
        <v>170.9</v>
      </c>
      <c r="G148" s="63">
        <v>170.9</v>
      </c>
      <c r="H148" s="63">
        <v>170.9</v>
      </c>
    </row>
    <row r="149" spans="1:20" x14ac:dyDescent="0.2">
      <c r="A149" s="107" t="s">
        <v>4</v>
      </c>
      <c r="B149" s="16">
        <v>5120</v>
      </c>
      <c r="C149" s="62">
        <v>9122.9</v>
      </c>
      <c r="D149" s="63">
        <v>9410</v>
      </c>
      <c r="E149" s="63">
        <v>2310</v>
      </c>
      <c r="F149" s="63">
        <v>2310</v>
      </c>
      <c r="G149" s="63">
        <v>2395</v>
      </c>
      <c r="H149" s="63">
        <v>2395</v>
      </c>
      <c r="I149" s="63">
        <f t="shared" ref="I149:N149" si="3">2358.6+100</f>
        <v>2458.6</v>
      </c>
      <c r="J149" s="63">
        <f t="shared" si="3"/>
        <v>2458.6</v>
      </c>
      <c r="K149" s="63">
        <f t="shared" si="3"/>
        <v>2458.6</v>
      </c>
      <c r="L149" s="63">
        <f t="shared" si="3"/>
        <v>2458.6</v>
      </c>
      <c r="M149" s="63">
        <f t="shared" si="3"/>
        <v>2458.6</v>
      </c>
      <c r="N149" s="63">
        <f t="shared" si="3"/>
        <v>2458.6</v>
      </c>
    </row>
    <row r="150" spans="1:20" x14ac:dyDescent="0.2">
      <c r="A150" s="113" t="s">
        <v>159</v>
      </c>
      <c r="B150" s="16">
        <v>5130</v>
      </c>
      <c r="C150" s="62">
        <v>14206.7</v>
      </c>
      <c r="D150" s="63">
        <v>14956</v>
      </c>
      <c r="E150" s="63">
        <v>3708</v>
      </c>
      <c r="F150" s="63">
        <v>3708</v>
      </c>
      <c r="G150" s="63">
        <v>3770</v>
      </c>
      <c r="H150" s="63">
        <v>3770</v>
      </c>
    </row>
    <row r="151" spans="1:20" ht="37.5" x14ac:dyDescent="0.2">
      <c r="A151" s="113" t="s">
        <v>160</v>
      </c>
      <c r="B151" s="16">
        <v>5140</v>
      </c>
      <c r="C151" s="62">
        <v>20772.8</v>
      </c>
      <c r="D151" s="63">
        <v>23246.400000000001</v>
      </c>
      <c r="E151" s="63">
        <v>5676.1</v>
      </c>
      <c r="F151" s="63">
        <v>5676.1</v>
      </c>
      <c r="G151" s="63">
        <v>5947.1</v>
      </c>
      <c r="H151" s="63">
        <v>5947.1</v>
      </c>
    </row>
    <row r="152" spans="1:20" x14ac:dyDescent="0.2">
      <c r="A152" s="113" t="s">
        <v>161</v>
      </c>
      <c r="B152" s="16">
        <v>5150</v>
      </c>
      <c r="C152" s="62">
        <v>6525</v>
      </c>
      <c r="D152" s="63">
        <v>6490</v>
      </c>
      <c r="E152" s="63">
        <v>1580</v>
      </c>
      <c r="F152" s="63">
        <v>1580</v>
      </c>
      <c r="G152" s="63">
        <v>1665</v>
      </c>
      <c r="H152" s="63">
        <v>1665</v>
      </c>
    </row>
    <row r="153" spans="1:20" ht="17.25" customHeight="1" x14ac:dyDescent="0.2">
      <c r="A153" s="107" t="s">
        <v>3</v>
      </c>
      <c r="B153" s="16">
        <v>5160</v>
      </c>
      <c r="C153" s="62">
        <v>4871.7</v>
      </c>
      <c r="D153" s="63">
        <v>5034</v>
      </c>
      <c r="E153" s="63">
        <v>1205</v>
      </c>
      <c r="F153" s="63">
        <v>1205</v>
      </c>
      <c r="G153" s="63">
        <v>1312</v>
      </c>
      <c r="H153" s="63">
        <v>1312</v>
      </c>
    </row>
    <row r="154" spans="1:20" ht="0.75" hidden="1" customHeight="1" x14ac:dyDescent="0.2">
      <c r="A154" s="107"/>
      <c r="B154" s="16"/>
      <c r="C154" s="62"/>
      <c r="D154" s="63"/>
      <c r="E154" s="100" t="e">
        <v>#REF!</v>
      </c>
      <c r="F154" s="100" t="e">
        <v>#REF!</v>
      </c>
      <c r="G154" s="100" t="e">
        <v>#REF!</v>
      </c>
      <c r="H154" s="100" t="e">
        <v>#REF!</v>
      </c>
      <c r="O154" s="19" t="e">
        <f>SUM(E154:H154)</f>
        <v>#REF!</v>
      </c>
    </row>
    <row r="155" spans="1:20" ht="1.5" hidden="1" customHeight="1" x14ac:dyDescent="0.2">
      <c r="A155" s="107"/>
      <c r="B155" s="16"/>
      <c r="C155" s="62"/>
      <c r="D155" s="63"/>
      <c r="E155" s="100" t="e">
        <v>#REF!</v>
      </c>
      <c r="F155" s="100">
        <v>25</v>
      </c>
      <c r="G155" s="100">
        <v>22.700000000000728</v>
      </c>
      <c r="H155" s="100">
        <v>45</v>
      </c>
      <c r="O155" s="19"/>
    </row>
    <row r="156" spans="1:20" ht="12" hidden="1" customHeight="1" x14ac:dyDescent="0.2">
      <c r="A156" s="107"/>
      <c r="B156" s="16"/>
      <c r="C156" s="62"/>
      <c r="D156" s="63"/>
      <c r="E156" s="100">
        <v>12100</v>
      </c>
      <c r="F156" s="100">
        <v>12075</v>
      </c>
      <c r="G156" s="100">
        <v>12572.7</v>
      </c>
      <c r="H156" s="100">
        <v>12595</v>
      </c>
      <c r="O156" s="19"/>
    </row>
    <row r="157" spans="1:20" ht="0.75" hidden="1" customHeight="1" x14ac:dyDescent="0.2">
      <c r="A157" s="107"/>
      <c r="B157" s="16"/>
      <c r="C157" s="62"/>
      <c r="D157" s="63">
        <v>49342.7</v>
      </c>
      <c r="E157" s="109" t="e">
        <v>#REF!</v>
      </c>
      <c r="F157" s="109" t="e">
        <v>#REF!</v>
      </c>
      <c r="G157" s="109" t="e">
        <v>#REF!</v>
      </c>
      <c r="H157" s="109" t="e">
        <v>#REF!</v>
      </c>
    </row>
    <row r="158" spans="1:20" ht="37.5" x14ac:dyDescent="0.2">
      <c r="A158" s="15" t="s">
        <v>71</v>
      </c>
      <c r="B158" s="14">
        <v>5200</v>
      </c>
      <c r="C158" s="60">
        <v>46100.000000000007</v>
      </c>
      <c r="D158" s="60">
        <v>49200</v>
      </c>
      <c r="E158" s="60">
        <v>12050</v>
      </c>
      <c r="F158" s="60">
        <v>12050</v>
      </c>
      <c r="G158" s="60">
        <v>12550</v>
      </c>
      <c r="H158" s="60">
        <v>12550</v>
      </c>
      <c r="I158" s="19" t="e">
        <f>#REF!+F91+F102-71.14082</f>
        <v>#REF!</v>
      </c>
      <c r="O158" s="98">
        <f>D74+D87</f>
        <v>48602.7</v>
      </c>
      <c r="P158" s="98">
        <f>E74+E87+E98</f>
        <v>12100</v>
      </c>
      <c r="Q158" s="99">
        <f>F74+F87+F98</f>
        <v>12075</v>
      </c>
      <c r="R158" s="99">
        <f>G74+G87+G98</f>
        <v>12572.7</v>
      </c>
      <c r="S158" s="99">
        <f>H74+H87+H98</f>
        <v>12595</v>
      </c>
      <c r="T158" s="19"/>
    </row>
    <row r="159" spans="1:20" x14ac:dyDescent="0.2">
      <c r="A159" s="107" t="s">
        <v>5</v>
      </c>
      <c r="B159" s="16">
        <v>5210</v>
      </c>
      <c r="C159" s="62">
        <v>504.4</v>
      </c>
      <c r="D159" s="63">
        <v>560.4</v>
      </c>
      <c r="E159" s="63">
        <v>140.1</v>
      </c>
      <c r="F159" s="63">
        <v>140.1</v>
      </c>
      <c r="G159" s="63">
        <v>140.1</v>
      </c>
      <c r="H159" s="63">
        <v>140.1</v>
      </c>
      <c r="I159" s="18">
        <v>231.4</v>
      </c>
      <c r="T159" s="19"/>
    </row>
    <row r="160" spans="1:20" x14ac:dyDescent="0.2">
      <c r="A160" s="107" t="s">
        <v>4</v>
      </c>
      <c r="B160" s="16">
        <v>5220</v>
      </c>
      <c r="C160" s="62">
        <v>7495.5</v>
      </c>
      <c r="D160" s="63">
        <v>7740</v>
      </c>
      <c r="E160" s="63">
        <v>1900</v>
      </c>
      <c r="F160" s="63">
        <v>1900</v>
      </c>
      <c r="G160" s="63">
        <v>1970</v>
      </c>
      <c r="H160" s="63">
        <v>1970</v>
      </c>
      <c r="I160" s="18">
        <v>2473.5</v>
      </c>
      <c r="O160" s="19"/>
      <c r="T160" s="19"/>
    </row>
    <row r="161" spans="1:10" x14ac:dyDescent="0.2">
      <c r="A161" s="113" t="s">
        <v>159</v>
      </c>
      <c r="B161" s="16">
        <v>5230</v>
      </c>
      <c r="C161" s="62">
        <v>11672.5</v>
      </c>
      <c r="D161" s="63">
        <v>12299.6</v>
      </c>
      <c r="E161" s="63">
        <v>3049.9</v>
      </c>
      <c r="F161" s="63">
        <v>3049.9</v>
      </c>
      <c r="G161" s="63">
        <v>3099.9</v>
      </c>
      <c r="H161" s="63">
        <v>3099.9</v>
      </c>
      <c r="I161" s="18">
        <v>6790.5</v>
      </c>
      <c r="J161" s="19">
        <f>E161+E162+E163+E164</f>
        <v>10009.9</v>
      </c>
    </row>
    <row r="162" spans="1:10" ht="37.5" x14ac:dyDescent="0.2">
      <c r="A162" s="113" t="s">
        <v>160</v>
      </c>
      <c r="B162" s="16">
        <v>5240</v>
      </c>
      <c r="C162" s="62">
        <v>17067.7</v>
      </c>
      <c r="D162" s="63">
        <v>19120</v>
      </c>
      <c r="E162" s="63">
        <v>4670</v>
      </c>
      <c r="F162" s="63">
        <v>4670</v>
      </c>
      <c r="G162" s="63">
        <v>4890</v>
      </c>
      <c r="H162" s="63">
        <v>4890</v>
      </c>
      <c r="I162" s="18">
        <v>5971.6</v>
      </c>
    </row>
    <row r="163" spans="1:10" x14ac:dyDescent="0.2">
      <c r="A163" s="113" t="s">
        <v>161</v>
      </c>
      <c r="B163" s="16">
        <v>5250</v>
      </c>
      <c r="C163" s="62">
        <v>5357.8</v>
      </c>
      <c r="D163" s="63">
        <v>5340</v>
      </c>
      <c r="E163" s="63">
        <v>1300</v>
      </c>
      <c r="F163" s="63">
        <v>1300</v>
      </c>
      <c r="G163" s="63">
        <v>1370</v>
      </c>
      <c r="H163" s="63">
        <v>1370</v>
      </c>
      <c r="I163" s="18">
        <v>368.3</v>
      </c>
    </row>
    <row r="164" spans="1:10" x14ac:dyDescent="0.2">
      <c r="A164" s="107" t="s">
        <v>3</v>
      </c>
      <c r="B164" s="16">
        <v>5260</v>
      </c>
      <c r="C164" s="62">
        <v>4002.1</v>
      </c>
      <c r="D164" s="63">
        <v>4140</v>
      </c>
      <c r="E164" s="63">
        <v>990</v>
      </c>
      <c r="F164" s="63">
        <v>990</v>
      </c>
      <c r="G164" s="63">
        <v>1080</v>
      </c>
      <c r="H164" s="63">
        <v>1080</v>
      </c>
      <c r="I164" s="18">
        <v>1285.8</v>
      </c>
    </row>
    <row r="165" spans="1:10" ht="42" customHeight="1" x14ac:dyDescent="0.2">
      <c r="A165" s="17" t="s">
        <v>67</v>
      </c>
      <c r="B165" s="14">
        <v>5300</v>
      </c>
      <c r="C165" s="95">
        <v>14775.641025641029</v>
      </c>
      <c r="D165" s="95">
        <v>15769.230769230768</v>
      </c>
      <c r="E165" s="95">
        <v>15448.717948717949</v>
      </c>
      <c r="F165" s="95">
        <v>15448.717948717949</v>
      </c>
      <c r="G165" s="95">
        <v>16089.743589743588</v>
      </c>
      <c r="H165" s="95">
        <v>16089.743589743588</v>
      </c>
    </row>
    <row r="166" spans="1:10" x14ac:dyDescent="0.2">
      <c r="A166" s="107" t="s">
        <v>5</v>
      </c>
      <c r="B166" s="16">
        <v>5310</v>
      </c>
      <c r="C166" s="97">
        <v>42033.333333333336</v>
      </c>
      <c r="D166" s="97">
        <v>46700</v>
      </c>
      <c r="E166" s="97">
        <v>46699.999999999993</v>
      </c>
      <c r="F166" s="97">
        <v>46699.999999999993</v>
      </c>
      <c r="G166" s="97">
        <v>46699.999999999993</v>
      </c>
      <c r="H166" s="97">
        <v>46699.999999999993</v>
      </c>
    </row>
    <row r="167" spans="1:10" x14ac:dyDescent="0.2">
      <c r="A167" s="107" t="s">
        <v>4</v>
      </c>
      <c r="B167" s="16">
        <v>5320</v>
      </c>
      <c r="C167" s="97">
        <v>23134.259166666667</v>
      </c>
      <c r="D167" s="97">
        <v>23888.889166666664</v>
      </c>
      <c r="E167" s="97">
        <v>23456.790123456787</v>
      </c>
      <c r="F167" s="97">
        <v>23456.790123456787</v>
      </c>
      <c r="G167" s="97">
        <v>24320.987654320987</v>
      </c>
      <c r="H167" s="97">
        <v>24320.987654320987</v>
      </c>
    </row>
    <row r="168" spans="1:10" x14ac:dyDescent="0.2">
      <c r="A168" s="113" t="s">
        <v>159</v>
      </c>
      <c r="B168" s="16">
        <v>5330</v>
      </c>
      <c r="C168" s="97">
        <v>22107.007500000003</v>
      </c>
      <c r="D168" s="97">
        <v>23294.696666666667</v>
      </c>
      <c r="E168" s="97">
        <v>23105.303030303032</v>
      </c>
      <c r="F168" s="97">
        <v>23105.303030303032</v>
      </c>
      <c r="G168" s="97">
        <v>23484.090909090908</v>
      </c>
      <c r="H168" s="97">
        <v>23484.090909090908</v>
      </c>
    </row>
    <row r="169" spans="1:10" ht="37.5" x14ac:dyDescent="0.2">
      <c r="A169" s="113" t="s">
        <v>160</v>
      </c>
      <c r="B169" s="16">
        <v>5340</v>
      </c>
      <c r="C169" s="97">
        <v>14223.083333333334</v>
      </c>
      <c r="D169" s="97">
        <v>15933.333333333334</v>
      </c>
      <c r="E169" s="97">
        <v>15566.666666666668</v>
      </c>
      <c r="F169" s="97">
        <v>15566.666666666668</v>
      </c>
      <c r="G169" s="97">
        <v>16300</v>
      </c>
      <c r="H169" s="97">
        <v>16300</v>
      </c>
    </row>
    <row r="170" spans="1:10" x14ac:dyDescent="0.2">
      <c r="A170" s="113" t="s">
        <v>161</v>
      </c>
      <c r="B170" s="16">
        <v>5350</v>
      </c>
      <c r="C170" s="97">
        <v>8586.2183333333323</v>
      </c>
      <c r="D170" s="97">
        <v>8557.6924999999992</v>
      </c>
      <c r="E170" s="97">
        <v>8333.3333333333339</v>
      </c>
      <c r="F170" s="97">
        <v>8333.3333333333339</v>
      </c>
      <c r="G170" s="97">
        <v>8782.0512820512831</v>
      </c>
      <c r="H170" s="97">
        <v>8782.0512820512831</v>
      </c>
    </row>
    <row r="171" spans="1:10" x14ac:dyDescent="0.2">
      <c r="A171" s="107" t="s">
        <v>3</v>
      </c>
      <c r="B171" s="16">
        <v>5360</v>
      </c>
      <c r="C171" s="97">
        <v>9264.1200000000008</v>
      </c>
      <c r="D171" s="97">
        <v>9583.3333333333339</v>
      </c>
      <c r="E171" s="97">
        <v>9166.6666666666661</v>
      </c>
      <c r="F171" s="97">
        <v>9166.6666666666661</v>
      </c>
      <c r="G171" s="97">
        <v>10000</v>
      </c>
      <c r="H171" s="97">
        <v>10000</v>
      </c>
    </row>
    <row r="172" spans="1:10" ht="40.700000000000003" customHeight="1" x14ac:dyDescent="0.2">
      <c r="A172" s="15" t="s">
        <v>68</v>
      </c>
      <c r="B172" s="14">
        <v>5400</v>
      </c>
      <c r="C172" s="60"/>
      <c r="D172" s="60"/>
      <c r="E172" s="60"/>
      <c r="F172" s="60"/>
      <c r="G172" s="60"/>
      <c r="H172" s="60"/>
    </row>
    <row r="173" spans="1:10" ht="0.75" customHeight="1" x14ac:dyDescent="0.2">
      <c r="A173" s="91"/>
      <c r="B173" s="92"/>
      <c r="C173" s="90"/>
      <c r="D173" s="90"/>
      <c r="E173" s="90"/>
      <c r="F173" s="90"/>
      <c r="G173" s="90"/>
      <c r="H173" s="90"/>
    </row>
    <row r="174" spans="1:10" x14ac:dyDescent="0.2">
      <c r="A174" s="80"/>
      <c r="B174" s="81"/>
      <c r="C174" s="82"/>
      <c r="D174" s="82"/>
      <c r="E174" s="82"/>
      <c r="F174" s="83"/>
      <c r="G174" s="82"/>
      <c r="H174" s="82"/>
    </row>
    <row r="175" spans="1:10" ht="39.75" customHeight="1" x14ac:dyDescent="0.2">
      <c r="A175" s="13" t="s">
        <v>147</v>
      </c>
      <c r="B175" s="12"/>
      <c r="C175" s="120"/>
      <c r="D175" s="11"/>
      <c r="E175" s="10"/>
      <c r="F175" s="133" t="s">
        <v>146</v>
      </c>
      <c r="G175" s="133"/>
      <c r="H175" s="133"/>
    </row>
    <row r="176" spans="1:10" s="7" customFormat="1" ht="32.25" customHeight="1" x14ac:dyDescent="0.2">
      <c r="A176" s="9" t="s">
        <v>2</v>
      </c>
      <c r="C176" s="8" t="s">
        <v>1</v>
      </c>
      <c r="D176" s="9"/>
      <c r="E176" s="8"/>
      <c r="F176" s="132" t="s">
        <v>0</v>
      </c>
      <c r="G176" s="132"/>
      <c r="H176" s="132"/>
    </row>
    <row r="177" spans="1:20" x14ac:dyDescent="0.2">
      <c r="A177" s="102"/>
      <c r="B177" s="103"/>
      <c r="C177" s="104"/>
      <c r="D177" s="104"/>
      <c r="E177" s="105"/>
      <c r="F177" s="105"/>
      <c r="G177" s="105"/>
      <c r="H177" s="105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</row>
    <row r="178" spans="1:20" x14ac:dyDescent="0.2">
      <c r="A178" s="102"/>
      <c r="B178" s="103"/>
      <c r="C178" s="104"/>
      <c r="D178" s="104"/>
      <c r="E178" s="105"/>
      <c r="F178" s="105"/>
      <c r="G178" s="105"/>
      <c r="H178" s="105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</row>
    <row r="179" spans="1:20" x14ac:dyDescent="0.2">
      <c r="A179" s="102"/>
      <c r="B179" s="103"/>
      <c r="C179" s="104"/>
      <c r="D179" s="104"/>
      <c r="E179" s="105"/>
      <c r="F179" s="105"/>
      <c r="G179" s="105"/>
      <c r="H179" s="105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</row>
    <row r="180" spans="1:20" x14ac:dyDescent="0.2">
      <c r="A180" s="102"/>
      <c r="B180" s="103"/>
      <c r="C180" s="104"/>
      <c r="D180" s="104"/>
      <c r="E180" s="105"/>
      <c r="F180" s="105"/>
      <c r="G180" s="105"/>
      <c r="H180" s="105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</row>
    <row r="181" spans="1:20" x14ac:dyDescent="0.2">
      <c r="A181" s="102"/>
      <c r="B181" s="103"/>
      <c r="C181" s="104"/>
      <c r="D181" s="104"/>
      <c r="E181" s="105"/>
      <c r="F181" s="105"/>
      <c r="G181" s="105"/>
      <c r="H181" s="105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</row>
    <row r="182" spans="1:20" x14ac:dyDescent="0.2">
      <c r="A182" s="102"/>
      <c r="B182" s="103"/>
      <c r="C182" s="104"/>
      <c r="D182" s="104"/>
      <c r="E182" s="105"/>
      <c r="F182" s="105"/>
      <c r="G182" s="105"/>
      <c r="H182" s="105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</row>
    <row r="183" spans="1:20" x14ac:dyDescent="0.2">
      <c r="A183" s="102"/>
      <c r="B183" s="103"/>
      <c r="C183" s="104"/>
      <c r="D183" s="104"/>
      <c r="E183" s="105"/>
      <c r="F183" s="105"/>
      <c r="G183" s="105"/>
      <c r="H183" s="105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</row>
    <row r="184" spans="1:20" x14ac:dyDescent="0.2">
      <c r="A184" s="102"/>
      <c r="B184" s="103"/>
      <c r="C184" s="104"/>
      <c r="D184" s="104"/>
      <c r="E184" s="105"/>
      <c r="F184" s="105"/>
      <c r="G184" s="105"/>
      <c r="H184" s="105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</row>
    <row r="185" spans="1:20" x14ac:dyDescent="0.2">
      <c r="A185" s="102"/>
      <c r="B185" s="103"/>
      <c r="C185" s="104"/>
      <c r="D185" s="104"/>
      <c r="E185" s="105"/>
      <c r="F185" s="105"/>
      <c r="G185" s="105"/>
      <c r="H185" s="105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</row>
    <row r="186" spans="1:20" x14ac:dyDescent="0.2">
      <c r="A186" s="102"/>
      <c r="B186" s="103"/>
      <c r="C186" s="104"/>
      <c r="D186" s="104"/>
      <c r="E186" s="105"/>
      <c r="F186" s="105"/>
      <c r="G186" s="105"/>
      <c r="H186" s="105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</row>
    <row r="187" spans="1:20" x14ac:dyDescent="0.2">
      <c r="A187" s="102"/>
      <c r="B187" s="103"/>
      <c r="C187" s="104"/>
      <c r="D187" s="104"/>
      <c r="E187" s="105"/>
      <c r="F187" s="105"/>
      <c r="G187" s="105"/>
      <c r="H187" s="105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</row>
    <row r="188" spans="1:20" x14ac:dyDescent="0.2">
      <c r="A188" s="6"/>
      <c r="C188" s="5"/>
      <c r="D188" s="5"/>
      <c r="E188" s="4"/>
      <c r="F188" s="59"/>
      <c r="G188" s="4"/>
      <c r="H188" s="4"/>
    </row>
    <row r="189" spans="1:20" x14ac:dyDescent="0.2">
      <c r="A189" s="6"/>
      <c r="C189" s="5"/>
      <c r="D189" s="5"/>
      <c r="E189" s="4"/>
      <c r="F189" s="59"/>
      <c r="G189" s="4"/>
      <c r="H189" s="4"/>
    </row>
    <row r="190" spans="1:20" x14ac:dyDescent="0.2">
      <c r="A190" s="6"/>
      <c r="C190" s="5"/>
      <c r="D190" s="5"/>
      <c r="E190" s="4"/>
      <c r="F190" s="59"/>
      <c r="G190" s="4"/>
      <c r="H190" s="4"/>
    </row>
    <row r="191" spans="1:20" x14ac:dyDescent="0.2">
      <c r="A191" s="6"/>
      <c r="C191" s="5"/>
      <c r="D191" s="5"/>
      <c r="E191" s="4"/>
      <c r="F191" s="59"/>
      <c r="G191" s="4"/>
      <c r="H191" s="4"/>
    </row>
    <row r="192" spans="1:20" x14ac:dyDescent="0.2">
      <c r="A192" s="6"/>
      <c r="C192" s="5"/>
      <c r="D192" s="5"/>
      <c r="E192" s="4"/>
      <c r="F192" s="59"/>
      <c r="G192" s="4"/>
      <c r="H192" s="4"/>
    </row>
    <row r="193" spans="1:8" x14ac:dyDescent="0.2">
      <c r="A193" s="6"/>
      <c r="C193" s="5"/>
      <c r="D193" s="5"/>
      <c r="E193" s="4"/>
      <c r="F193" s="59"/>
      <c r="G193" s="4"/>
      <c r="H193" s="4"/>
    </row>
    <row r="194" spans="1:8" x14ac:dyDescent="0.2">
      <c r="A194" s="6"/>
      <c r="C194" s="5"/>
      <c r="D194" s="5"/>
      <c r="E194" s="4"/>
      <c r="F194" s="59"/>
      <c r="G194" s="4"/>
      <c r="H194" s="4"/>
    </row>
    <row r="195" spans="1:8" x14ac:dyDescent="0.2">
      <c r="A195" s="6"/>
      <c r="C195" s="5"/>
      <c r="D195" s="5"/>
      <c r="E195" s="4"/>
      <c r="F195" s="59"/>
      <c r="G195" s="4"/>
      <c r="H195" s="4"/>
    </row>
    <row r="196" spans="1:8" x14ac:dyDescent="0.2">
      <c r="A196" s="6"/>
      <c r="C196" s="5"/>
      <c r="D196" s="5"/>
      <c r="E196" s="4"/>
      <c r="F196" s="59"/>
      <c r="G196" s="4"/>
      <c r="H196" s="4"/>
    </row>
    <row r="197" spans="1:8" x14ac:dyDescent="0.2">
      <c r="A197" s="6"/>
      <c r="C197" s="5"/>
      <c r="D197" s="5"/>
      <c r="E197" s="4"/>
      <c r="F197" s="59"/>
      <c r="G197" s="4"/>
      <c r="H197" s="4"/>
    </row>
    <row r="198" spans="1:8" x14ac:dyDescent="0.2">
      <c r="A198" s="6"/>
      <c r="C198" s="5"/>
      <c r="D198" s="5"/>
      <c r="E198" s="4"/>
      <c r="F198" s="59"/>
      <c r="G198" s="4"/>
      <c r="H198" s="4"/>
    </row>
    <row r="199" spans="1:8" x14ac:dyDescent="0.2">
      <c r="A199" s="6"/>
      <c r="C199" s="5"/>
      <c r="D199" s="5"/>
      <c r="E199" s="4"/>
      <c r="F199" s="59"/>
      <c r="G199" s="4"/>
      <c r="H199" s="4"/>
    </row>
    <row r="200" spans="1:8" x14ac:dyDescent="0.2">
      <c r="A200" s="6"/>
      <c r="C200" s="5"/>
      <c r="D200" s="5"/>
      <c r="E200" s="4"/>
      <c r="F200" s="59"/>
      <c r="G200" s="4"/>
      <c r="H200" s="4"/>
    </row>
    <row r="201" spans="1:8" x14ac:dyDescent="0.2">
      <c r="A201" s="6"/>
      <c r="C201" s="5"/>
      <c r="D201" s="5"/>
      <c r="E201" s="4"/>
      <c r="F201" s="59"/>
      <c r="G201" s="4"/>
      <c r="H201" s="4"/>
    </row>
    <row r="202" spans="1:8" x14ac:dyDescent="0.2">
      <c r="A202" s="6"/>
      <c r="C202" s="5"/>
      <c r="D202" s="5"/>
      <c r="E202" s="4"/>
      <c r="F202" s="59"/>
      <c r="G202" s="4"/>
      <c r="H202" s="4"/>
    </row>
    <row r="203" spans="1:8" x14ac:dyDescent="0.2">
      <c r="A203" s="6"/>
      <c r="C203" s="5"/>
      <c r="D203" s="5"/>
      <c r="E203" s="4"/>
      <c r="F203" s="59"/>
      <c r="G203" s="4"/>
      <c r="H203" s="4"/>
    </row>
    <row r="204" spans="1:8" x14ac:dyDescent="0.2">
      <c r="A204" s="6"/>
      <c r="C204" s="5"/>
      <c r="D204" s="5"/>
      <c r="E204" s="4"/>
      <c r="F204" s="59"/>
      <c r="G204" s="4"/>
      <c r="H204" s="4"/>
    </row>
    <row r="205" spans="1:8" x14ac:dyDescent="0.2">
      <c r="A205" s="6"/>
      <c r="C205" s="5"/>
      <c r="D205" s="5"/>
      <c r="E205" s="4"/>
      <c r="F205" s="59"/>
      <c r="G205" s="4"/>
      <c r="H205" s="4"/>
    </row>
    <row r="206" spans="1:8" x14ac:dyDescent="0.2">
      <c r="A206" s="6"/>
      <c r="C206" s="5"/>
      <c r="D206" s="5"/>
      <c r="E206" s="4"/>
      <c r="F206" s="59"/>
      <c r="G206" s="4"/>
      <c r="H206" s="4"/>
    </row>
    <row r="207" spans="1:8" x14ac:dyDescent="0.2">
      <c r="A207" s="6"/>
      <c r="C207" s="5"/>
      <c r="D207" s="5"/>
      <c r="E207" s="4"/>
      <c r="F207" s="59"/>
      <c r="G207" s="4"/>
      <c r="H207" s="4"/>
    </row>
    <row r="208" spans="1:8" x14ac:dyDescent="0.2">
      <c r="A208" s="6"/>
      <c r="C208" s="5"/>
      <c r="D208" s="5"/>
      <c r="E208" s="4"/>
      <c r="F208" s="59"/>
      <c r="G208" s="4"/>
      <c r="H208" s="4"/>
    </row>
    <row r="209" spans="1:8" x14ac:dyDescent="0.2">
      <c r="A209" s="6"/>
      <c r="C209" s="5"/>
      <c r="D209" s="5"/>
      <c r="E209" s="4"/>
      <c r="F209" s="59"/>
      <c r="G209" s="4"/>
      <c r="H209" s="4"/>
    </row>
    <row r="210" spans="1:8" x14ac:dyDescent="0.2">
      <c r="A210" s="6"/>
      <c r="C210" s="5"/>
      <c r="D210" s="5"/>
      <c r="E210" s="4"/>
      <c r="F210" s="59"/>
      <c r="G210" s="4"/>
      <c r="H210" s="4"/>
    </row>
    <row r="211" spans="1:8" x14ac:dyDescent="0.2">
      <c r="A211" s="6"/>
      <c r="C211" s="5"/>
      <c r="D211" s="5"/>
      <c r="E211" s="4"/>
      <c r="F211" s="59"/>
      <c r="G211" s="4"/>
      <c r="H211" s="4"/>
    </row>
    <row r="212" spans="1:8" x14ac:dyDescent="0.2">
      <c r="A212" s="6"/>
      <c r="C212" s="5"/>
      <c r="D212" s="5"/>
      <c r="E212" s="4"/>
      <c r="F212" s="59"/>
      <c r="G212" s="4"/>
      <c r="H212" s="4"/>
    </row>
    <row r="213" spans="1:8" x14ac:dyDescent="0.2">
      <c r="A213" s="6"/>
      <c r="C213" s="5"/>
      <c r="D213" s="5"/>
      <c r="E213" s="4"/>
      <c r="F213" s="59"/>
      <c r="G213" s="4"/>
      <c r="H213" s="4"/>
    </row>
    <row r="214" spans="1:8" x14ac:dyDescent="0.2">
      <c r="A214" s="6"/>
      <c r="C214" s="5"/>
      <c r="D214" s="5"/>
      <c r="E214" s="4"/>
      <c r="F214" s="59"/>
      <c r="G214" s="4"/>
      <c r="H214" s="4"/>
    </row>
    <row r="215" spans="1:8" x14ac:dyDescent="0.2">
      <c r="A215" s="6"/>
      <c r="C215" s="5"/>
      <c r="D215" s="5"/>
      <c r="E215" s="4"/>
      <c r="F215" s="59"/>
      <c r="G215" s="4"/>
      <c r="H215" s="4"/>
    </row>
    <row r="216" spans="1:8" x14ac:dyDescent="0.2">
      <c r="A216" s="6"/>
      <c r="C216" s="5"/>
      <c r="D216" s="5"/>
      <c r="E216" s="4"/>
      <c r="F216" s="59"/>
      <c r="G216" s="4"/>
      <c r="H216" s="4"/>
    </row>
    <row r="217" spans="1:8" x14ac:dyDescent="0.2">
      <c r="A217" s="6"/>
      <c r="C217" s="5"/>
      <c r="D217" s="5"/>
      <c r="E217" s="4"/>
      <c r="F217" s="59"/>
      <c r="G217" s="4"/>
      <c r="H217" s="4"/>
    </row>
    <row r="218" spans="1:8" x14ac:dyDescent="0.2">
      <c r="A218" s="3"/>
    </row>
    <row r="219" spans="1:8" x14ac:dyDescent="0.2">
      <c r="A219" s="3"/>
    </row>
    <row r="220" spans="1:8" x14ac:dyDescent="0.2">
      <c r="A220" s="3"/>
    </row>
    <row r="221" spans="1:8" x14ac:dyDescent="0.2">
      <c r="A221" s="3"/>
    </row>
    <row r="222" spans="1:8" x14ac:dyDescent="0.2">
      <c r="A222" s="3"/>
    </row>
    <row r="223" spans="1:8" x14ac:dyDescent="0.2">
      <c r="A223" s="3"/>
    </row>
    <row r="224" spans="1:8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  <row r="263" spans="1:1" x14ac:dyDescent="0.2">
      <c r="A263" s="3"/>
    </row>
    <row r="264" spans="1:1" x14ac:dyDescent="0.2">
      <c r="A264" s="3"/>
    </row>
    <row r="265" spans="1:1" x14ac:dyDescent="0.2">
      <c r="A265" s="3"/>
    </row>
    <row r="266" spans="1:1" x14ac:dyDescent="0.2">
      <c r="A266" s="3"/>
    </row>
    <row r="267" spans="1:1" x14ac:dyDescent="0.2">
      <c r="A267" s="3"/>
    </row>
    <row r="268" spans="1:1" x14ac:dyDescent="0.2">
      <c r="A268" s="3"/>
    </row>
    <row r="269" spans="1:1" x14ac:dyDescent="0.2">
      <c r="A269" s="3"/>
    </row>
    <row r="270" spans="1:1" x14ac:dyDescent="0.2">
      <c r="A270" s="3"/>
    </row>
    <row r="271" spans="1:1" x14ac:dyDescent="0.2">
      <c r="A271" s="3"/>
    </row>
    <row r="272" spans="1:1" x14ac:dyDescent="0.2">
      <c r="A272" s="3"/>
    </row>
    <row r="273" spans="1:1" x14ac:dyDescent="0.2">
      <c r="A273" s="3"/>
    </row>
    <row r="274" spans="1:1" x14ac:dyDescent="0.2">
      <c r="A274" s="3"/>
    </row>
    <row r="275" spans="1:1" x14ac:dyDescent="0.2">
      <c r="A275" s="3"/>
    </row>
    <row r="276" spans="1:1" x14ac:dyDescent="0.2">
      <c r="A276" s="3"/>
    </row>
    <row r="277" spans="1:1" x14ac:dyDescent="0.2">
      <c r="A277" s="3"/>
    </row>
    <row r="278" spans="1:1" x14ac:dyDescent="0.2">
      <c r="A278" s="3"/>
    </row>
    <row r="279" spans="1:1" x14ac:dyDescent="0.2">
      <c r="A279" s="3"/>
    </row>
    <row r="280" spans="1:1" x14ac:dyDescent="0.2">
      <c r="A280" s="3"/>
    </row>
    <row r="281" spans="1:1" x14ac:dyDescent="0.2">
      <c r="A281" s="3"/>
    </row>
    <row r="282" spans="1:1" x14ac:dyDescent="0.2">
      <c r="A282" s="3"/>
    </row>
    <row r="283" spans="1:1" x14ac:dyDescent="0.2">
      <c r="A283" s="3"/>
    </row>
    <row r="284" spans="1:1" x14ac:dyDescent="0.2">
      <c r="A284" s="3"/>
    </row>
    <row r="285" spans="1:1" x14ac:dyDescent="0.2">
      <c r="A285" s="3"/>
    </row>
    <row r="286" spans="1:1" x14ac:dyDescent="0.2">
      <c r="A286" s="3"/>
    </row>
    <row r="287" spans="1:1" x14ac:dyDescent="0.2">
      <c r="A287" s="3"/>
    </row>
    <row r="288" spans="1:1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  <row r="296" spans="1:1" x14ac:dyDescent="0.2">
      <c r="A296" s="3"/>
    </row>
    <row r="297" spans="1:1" x14ac:dyDescent="0.2">
      <c r="A297" s="3"/>
    </row>
    <row r="298" spans="1:1" x14ac:dyDescent="0.2">
      <c r="A298" s="3"/>
    </row>
    <row r="299" spans="1:1" x14ac:dyDescent="0.2">
      <c r="A299" s="3"/>
    </row>
    <row r="300" spans="1:1" x14ac:dyDescent="0.2">
      <c r="A300" s="3"/>
    </row>
    <row r="301" spans="1:1" x14ac:dyDescent="0.2">
      <c r="A301" s="3"/>
    </row>
    <row r="302" spans="1:1" x14ac:dyDescent="0.2">
      <c r="A302" s="3"/>
    </row>
    <row r="303" spans="1:1" x14ac:dyDescent="0.2">
      <c r="A303" s="3"/>
    </row>
    <row r="304" spans="1:1" x14ac:dyDescent="0.2">
      <c r="A304" s="3"/>
    </row>
    <row r="305" spans="1:1" x14ac:dyDescent="0.2">
      <c r="A305" s="3"/>
    </row>
    <row r="306" spans="1:1" x14ac:dyDescent="0.2">
      <c r="A306" s="3"/>
    </row>
    <row r="307" spans="1:1" x14ac:dyDescent="0.2">
      <c r="A307" s="3"/>
    </row>
    <row r="308" spans="1:1" x14ac:dyDescent="0.2">
      <c r="A308" s="3"/>
    </row>
    <row r="309" spans="1:1" x14ac:dyDescent="0.2">
      <c r="A309" s="3"/>
    </row>
    <row r="310" spans="1:1" x14ac:dyDescent="0.2">
      <c r="A310" s="3"/>
    </row>
    <row r="311" spans="1:1" x14ac:dyDescent="0.2">
      <c r="A311" s="3"/>
    </row>
    <row r="312" spans="1:1" x14ac:dyDescent="0.2">
      <c r="A312" s="3"/>
    </row>
    <row r="313" spans="1:1" x14ac:dyDescent="0.2">
      <c r="A313" s="3"/>
    </row>
    <row r="314" spans="1:1" x14ac:dyDescent="0.2">
      <c r="A314" s="3"/>
    </row>
    <row r="315" spans="1:1" x14ac:dyDescent="0.2">
      <c r="A315" s="3"/>
    </row>
    <row r="316" spans="1:1" x14ac:dyDescent="0.2">
      <c r="A316" s="3"/>
    </row>
    <row r="317" spans="1:1" x14ac:dyDescent="0.2">
      <c r="A317" s="3"/>
    </row>
    <row r="318" spans="1:1" x14ac:dyDescent="0.2">
      <c r="A318" s="3"/>
    </row>
    <row r="319" spans="1:1" x14ac:dyDescent="0.2">
      <c r="A319" s="3"/>
    </row>
    <row r="320" spans="1:1" x14ac:dyDescent="0.2">
      <c r="A320" s="3"/>
    </row>
    <row r="321" spans="1:1" x14ac:dyDescent="0.2">
      <c r="A321" s="3"/>
    </row>
    <row r="322" spans="1:1" x14ac:dyDescent="0.2">
      <c r="A322" s="3"/>
    </row>
    <row r="323" spans="1:1" x14ac:dyDescent="0.2">
      <c r="A323" s="3"/>
    </row>
    <row r="324" spans="1:1" x14ac:dyDescent="0.2">
      <c r="A324" s="3"/>
    </row>
    <row r="325" spans="1:1" x14ac:dyDescent="0.2">
      <c r="A325" s="3"/>
    </row>
    <row r="326" spans="1:1" x14ac:dyDescent="0.2">
      <c r="A326" s="3"/>
    </row>
    <row r="327" spans="1:1" x14ac:dyDescent="0.2">
      <c r="A327" s="3"/>
    </row>
    <row r="328" spans="1:1" x14ac:dyDescent="0.2">
      <c r="A328" s="3"/>
    </row>
    <row r="329" spans="1:1" x14ac:dyDescent="0.2">
      <c r="A329" s="3"/>
    </row>
    <row r="330" spans="1:1" x14ac:dyDescent="0.2">
      <c r="A330" s="3"/>
    </row>
    <row r="331" spans="1:1" x14ac:dyDescent="0.2">
      <c r="A331" s="3"/>
    </row>
    <row r="332" spans="1:1" x14ac:dyDescent="0.2">
      <c r="A332" s="3"/>
    </row>
    <row r="333" spans="1:1" x14ac:dyDescent="0.2">
      <c r="A333" s="3"/>
    </row>
    <row r="334" spans="1:1" x14ac:dyDescent="0.2">
      <c r="A334" s="3"/>
    </row>
    <row r="335" spans="1:1" x14ac:dyDescent="0.2">
      <c r="A335" s="3"/>
    </row>
    <row r="336" spans="1:1" x14ac:dyDescent="0.2">
      <c r="A336" s="3"/>
    </row>
    <row r="337" spans="1:1" x14ac:dyDescent="0.2">
      <c r="A337" s="3"/>
    </row>
    <row r="338" spans="1:1" x14ac:dyDescent="0.2">
      <c r="A338" s="3"/>
    </row>
    <row r="339" spans="1:1" x14ac:dyDescent="0.2">
      <c r="A339" s="3"/>
    </row>
    <row r="340" spans="1:1" x14ac:dyDescent="0.2">
      <c r="A340" s="3"/>
    </row>
    <row r="341" spans="1:1" x14ac:dyDescent="0.2">
      <c r="A341" s="3"/>
    </row>
    <row r="342" spans="1:1" x14ac:dyDescent="0.2">
      <c r="A342" s="3"/>
    </row>
    <row r="343" spans="1:1" x14ac:dyDescent="0.2">
      <c r="A343" s="3"/>
    </row>
    <row r="344" spans="1:1" x14ac:dyDescent="0.2">
      <c r="A344" s="3"/>
    </row>
    <row r="345" spans="1:1" x14ac:dyDescent="0.2">
      <c r="A345" s="3"/>
    </row>
    <row r="346" spans="1:1" x14ac:dyDescent="0.2">
      <c r="A346" s="3"/>
    </row>
    <row r="347" spans="1:1" x14ac:dyDescent="0.2">
      <c r="A347" s="3"/>
    </row>
    <row r="348" spans="1:1" x14ac:dyDescent="0.2">
      <c r="A348" s="3"/>
    </row>
    <row r="349" spans="1:1" x14ac:dyDescent="0.2">
      <c r="A349" s="3"/>
    </row>
    <row r="350" spans="1:1" x14ac:dyDescent="0.2">
      <c r="A350" s="3"/>
    </row>
    <row r="351" spans="1:1" x14ac:dyDescent="0.2">
      <c r="A351" s="3"/>
    </row>
    <row r="352" spans="1:1" x14ac:dyDescent="0.2">
      <c r="A352" s="3"/>
    </row>
    <row r="353" spans="1:1" x14ac:dyDescent="0.2">
      <c r="A353" s="3"/>
    </row>
    <row r="354" spans="1:1" x14ac:dyDescent="0.2">
      <c r="A354" s="3"/>
    </row>
    <row r="355" spans="1:1" x14ac:dyDescent="0.2">
      <c r="A355" s="3"/>
    </row>
    <row r="356" spans="1:1" x14ac:dyDescent="0.2">
      <c r="A356" s="3"/>
    </row>
    <row r="357" spans="1:1" x14ac:dyDescent="0.2">
      <c r="A357" s="3"/>
    </row>
    <row r="358" spans="1:1" x14ac:dyDescent="0.2">
      <c r="A358" s="3"/>
    </row>
    <row r="359" spans="1:1" x14ac:dyDescent="0.2">
      <c r="A359" s="3"/>
    </row>
    <row r="360" spans="1:1" x14ac:dyDescent="0.2">
      <c r="A360" s="3"/>
    </row>
    <row r="361" spans="1:1" x14ac:dyDescent="0.2">
      <c r="A361" s="3"/>
    </row>
    <row r="362" spans="1:1" x14ac:dyDescent="0.2">
      <c r="A362" s="3"/>
    </row>
    <row r="363" spans="1:1" x14ac:dyDescent="0.2">
      <c r="A363" s="3"/>
    </row>
    <row r="364" spans="1:1" x14ac:dyDescent="0.2">
      <c r="A364" s="3"/>
    </row>
    <row r="365" spans="1:1" x14ac:dyDescent="0.2">
      <c r="A365" s="3"/>
    </row>
    <row r="366" spans="1:1" x14ac:dyDescent="0.2">
      <c r="A366" s="3"/>
    </row>
    <row r="367" spans="1:1" x14ac:dyDescent="0.2">
      <c r="A367" s="3"/>
    </row>
    <row r="368" spans="1:1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  <row r="377" spans="1:1" x14ac:dyDescent="0.2">
      <c r="A377" s="3"/>
    </row>
    <row r="378" spans="1:1" x14ac:dyDescent="0.2">
      <c r="A378" s="3"/>
    </row>
    <row r="379" spans="1:1" x14ac:dyDescent="0.2">
      <c r="A379" s="3"/>
    </row>
    <row r="380" spans="1:1" x14ac:dyDescent="0.2">
      <c r="A380" s="3"/>
    </row>
    <row r="381" spans="1:1" x14ac:dyDescent="0.2">
      <c r="A381" s="3"/>
    </row>
    <row r="382" spans="1:1" x14ac:dyDescent="0.2">
      <c r="A382" s="3"/>
    </row>
    <row r="383" spans="1:1" x14ac:dyDescent="0.2">
      <c r="A383" s="3"/>
    </row>
    <row r="384" spans="1:1" x14ac:dyDescent="0.2">
      <c r="A384" s="3"/>
    </row>
  </sheetData>
  <mergeCells count="42">
    <mergeCell ref="F1:I1"/>
    <mergeCell ref="F6:H6"/>
    <mergeCell ref="G33:H33"/>
    <mergeCell ref="G34:H34"/>
    <mergeCell ref="G30:H30"/>
    <mergeCell ref="F2:H2"/>
    <mergeCell ref="F3:H3"/>
    <mergeCell ref="B32:C32"/>
    <mergeCell ref="G32:H32"/>
    <mergeCell ref="B35:C35"/>
    <mergeCell ref="B37:C37"/>
    <mergeCell ref="B39:C39"/>
    <mergeCell ref="E39:G39"/>
    <mergeCell ref="B33:D33"/>
    <mergeCell ref="B34:D34"/>
    <mergeCell ref="B38:D38"/>
    <mergeCell ref="A110:H110"/>
    <mergeCell ref="B42:E42"/>
    <mergeCell ref="B41:H41"/>
    <mergeCell ref="G35:H35"/>
    <mergeCell ref="B36:C36"/>
    <mergeCell ref="C48:C49"/>
    <mergeCell ref="E40:G40"/>
    <mergeCell ref="B40:D40"/>
    <mergeCell ref="D48:D49"/>
    <mergeCell ref="B43:F43"/>
    <mergeCell ref="F176:H176"/>
    <mergeCell ref="F175:H175"/>
    <mergeCell ref="A44:H44"/>
    <mergeCell ref="G36:H36"/>
    <mergeCell ref="G37:H37"/>
    <mergeCell ref="A51:H51"/>
    <mergeCell ref="E48:H48"/>
    <mergeCell ref="A138:H138"/>
    <mergeCell ref="A45:H45"/>
    <mergeCell ref="A46:H46"/>
    <mergeCell ref="A48:A49"/>
    <mergeCell ref="B48:B49"/>
    <mergeCell ref="G38:H38"/>
    <mergeCell ref="A120:H120"/>
    <mergeCell ref="A127:H127"/>
    <mergeCell ref="A52:H52"/>
  </mergeCells>
  <phoneticPr fontId="13" type="noConversion"/>
  <pageMargins left="1.1811023622047245" right="0.19685039370078741" top="0.39370078740157483" bottom="0.19685039370078741" header="0.39370078740157483" footer="0.39370078740157483"/>
  <pageSetup paperSize="9" scale="49" fitToHeight="4" orientation="portrait" r:id="rId1"/>
  <rowBreaks count="2" manualBreakCount="2">
    <brk id="66" max="19" man="1"/>
    <brk id="10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 план</vt:lpstr>
      <vt:lpstr>'Фін план'!Заголовки_для_печати</vt:lpstr>
      <vt:lpstr>'Фін план'!Область_печати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2024-08-29T09:12:46Z</cp:lastPrinted>
  <dcterms:created xsi:type="dcterms:W3CDTF">2019-10-17T10:42:43Z</dcterms:created>
  <dcterms:modified xsi:type="dcterms:W3CDTF">2024-10-30T12:45:57Z</dcterms:modified>
</cp:coreProperties>
</file>