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БОНДАРЕНКО_ ДЗРП\Бондаренко  Ярина\Проекти рішень НА СЕСІЮ\РІЧНИЙ ЗВІТ по ПРОГРАМІ 2025-2027 за 2025 рік\Рішення ВК\"/>
    </mc:Choice>
  </mc:AlternateContent>
  <bookViews>
    <workbookView xWindow="0" yWindow="0" windowWidth="28800" windowHeight="11700" firstSheet="1" activeTab="1"/>
  </bookViews>
  <sheets>
    <sheet name="Додаток 3" sheetId="9" state="hidden" r:id="rId1"/>
    <sheet name="Додаток 2" sheetId="6" r:id="rId2"/>
    <sheet name="Додаток 5" sheetId="3" state="hidden" r:id="rId3"/>
    <sheet name="Додаток 6" sheetId="4" state="hidden" r:id="rId4"/>
    <sheet name="Лист1" sheetId="5" state="hidden" r:id="rId5"/>
  </sheets>
  <definedNames>
    <definedName name="_xlnm._FilterDatabase" localSheetId="1" hidden="1">'Додаток 2'!$A$6:$L$6</definedName>
    <definedName name="_xlnm.Print_Titles" localSheetId="1">'Додаток 2'!$4:$6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6" l="1"/>
  <c r="K8" i="6" l="1"/>
  <c r="J8" i="6" s="1"/>
  <c r="K11" i="6"/>
  <c r="L8" i="6"/>
  <c r="J11" i="6"/>
  <c r="D11" i="6"/>
  <c r="E11" i="6" l="1"/>
  <c r="G228" i="9" l="1"/>
  <c r="G183" i="9"/>
  <c r="G182" i="9" s="1"/>
  <c r="F183" i="9"/>
  <c r="E183" i="9"/>
  <c r="E182" i="9" s="1"/>
  <c r="F182" i="9"/>
  <c r="F160" i="9"/>
  <c r="F9" i="9" s="1"/>
  <c r="E160" i="9"/>
  <c r="E9" i="9" s="1"/>
  <c r="G159" i="9"/>
  <c r="G158" i="9" s="1"/>
  <c r="F159" i="9"/>
  <c r="F158" i="9" s="1"/>
  <c r="E159" i="9"/>
  <c r="E158" i="9" s="1"/>
  <c r="G129" i="9"/>
  <c r="G125" i="9"/>
  <c r="G109" i="9"/>
  <c r="G107" i="9"/>
  <c r="G93" i="9"/>
  <c r="G92" i="9" s="1"/>
  <c r="F93" i="9"/>
  <c r="E93" i="9"/>
  <c r="E92" i="9" s="1"/>
  <c r="F92" i="9"/>
  <c r="G73" i="9"/>
  <c r="G72" i="9" s="1"/>
  <c r="F73" i="9"/>
  <c r="F72" i="9" s="1"/>
  <c r="E73" i="9"/>
  <c r="E72" i="9" s="1"/>
  <c r="G61" i="9"/>
  <c r="F61" i="9"/>
  <c r="F60" i="9"/>
  <c r="G49" i="9"/>
  <c r="F49" i="9"/>
  <c r="F48" i="9" s="1"/>
  <c r="E49" i="9"/>
  <c r="G48" i="9"/>
  <c r="E48" i="9"/>
  <c r="G28" i="9"/>
  <c r="G25" i="9"/>
  <c r="G24" i="9" s="1"/>
  <c r="F25" i="9"/>
  <c r="F24" i="9" s="1"/>
  <c r="E25" i="9"/>
  <c r="E24" i="9" s="1"/>
  <c r="F13" i="9"/>
  <c r="E13" i="9"/>
  <c r="G12" i="9"/>
  <c r="G13" i="9" s="1"/>
  <c r="G9" i="9"/>
</calcChain>
</file>

<file path=xl/sharedStrings.xml><?xml version="1.0" encoding="utf-8"?>
<sst xmlns="http://schemas.openxmlformats.org/spreadsheetml/2006/main" count="919" uniqueCount="246">
  <si>
    <r>
      <t>Назва завдання та заходу</t>
    </r>
    <r>
      <rPr>
        <sz val="10"/>
        <color theme="1"/>
        <rFont val="Times New Roman"/>
        <family val="1"/>
        <charset val="204"/>
      </rPr>
      <t xml:space="preserve"> </t>
    </r>
  </si>
  <si>
    <t>КПКВК</t>
  </si>
  <si>
    <t>Усього</t>
  </si>
  <si>
    <t>заг. фонд</t>
  </si>
  <si>
    <t>спец. фонд</t>
  </si>
  <si>
    <t>Бюджет ТГ</t>
  </si>
  <si>
    <t>Державний бюджет</t>
  </si>
  <si>
    <t>Інші джерела</t>
  </si>
  <si>
    <t>(зазначити)</t>
  </si>
  <si>
    <t>** зазначається у разі поділу програми на підпрограми</t>
  </si>
  <si>
    <t>Сумський міський голова</t>
  </si>
  <si>
    <t>__________________________________________</t>
  </si>
  <si>
    <t>назва програми</t>
  </si>
  <si>
    <t>Назва індикатора, завдання, заходу, відповідального виконавця, головного розпорядника бюджетних коштів*, найменування КПКВК</t>
  </si>
  <si>
    <t>Група результативних показників</t>
  </si>
  <si>
    <t>Назва результативного показника/індикатора програми</t>
  </si>
  <si>
    <t>Одиниця виміру</t>
  </si>
  <si>
    <t>Індикатор/індикатори програми **</t>
  </si>
  <si>
    <t>Продукту</t>
  </si>
  <si>
    <t>Якості</t>
  </si>
  <si>
    <t xml:space="preserve">Завдання 1. </t>
  </si>
  <si>
    <t>Витрат</t>
  </si>
  <si>
    <t>Ефективності</t>
  </si>
  <si>
    <t xml:space="preserve">Захід 1.1. </t>
  </si>
  <si>
    <t>Захід 1.2.</t>
  </si>
  <si>
    <t>*зазначається у випадку якщо відповідальний виконавець програми не є головним розпорядником бюджетних коштів;</t>
  </si>
  <si>
    <t>Олександр ЛИСЕНКО</t>
  </si>
  <si>
    <t>Виконавець: Марина БАСАНЕЦЬ__________</t>
  </si>
  <si>
    <t xml:space="preserve">                      </t>
  </si>
  <si>
    <t>Інформація про виконання програми</t>
  </si>
  <si>
    <t>за _____________________________</t>
  </si>
  <si>
    <t>(звітний період)*</t>
  </si>
  <si>
    <t>1. _____________________________________________________________________________________________________________</t>
  </si>
  <si>
    <t>(найменування програми, дата і номер рішення про її затвердження)</t>
  </si>
  <si>
    <t>2. _____________________________________________________________________________________________________________</t>
  </si>
  <si>
    <t>(відповідальний виконавець програми)</t>
  </si>
  <si>
    <t xml:space="preserve">тис грн </t>
  </si>
  <si>
    <t xml:space="preserve">Інформація про виконання заходу/завдання </t>
  </si>
  <si>
    <t>Обсяги фінансування програми</t>
  </si>
  <si>
    <t>Затверджено у бюджеті СМТГ (зі змінами)</t>
  </si>
  <si>
    <t>Виконано</t>
  </si>
  <si>
    <t>Всього на виконання програми, в т.ч. за джерелами фінансування:</t>
  </si>
  <si>
    <t>Підпрограма 1** (зазначити назву)</t>
  </si>
  <si>
    <t>Всього по підпрограмі, в т.ч. за джерелами фінансування:</t>
  </si>
  <si>
    <t>Завдання 1 всього, в т.ч. за джерелами фінансування:</t>
  </si>
  <si>
    <t>Захід 1.1. всього, в т.ч. за джерелами фінансування:</t>
  </si>
  <si>
    <t>Захід ..., в т.ч. за джерелами фінансування:</t>
  </si>
  <si>
    <t>* у разі подання заключного звіту про виконання програми інформація надається окремо за весь період реалізації програми та окремо за останній рік реалізації програми</t>
  </si>
  <si>
    <t>Виконавець: Марина БАСАНЕЦЬ __________</t>
  </si>
  <si>
    <t>Звіт про виконання результативних показників/індикаторів програми</t>
  </si>
  <si>
    <t>(звітний період)</t>
  </si>
  <si>
    <t>Назва індикатору/завдання/заходу,</t>
  </si>
  <si>
    <t>відповідального виконавця завдання/головного розпорядника бюджетних коштів*, найменування КПКВК</t>
  </si>
  <si>
    <t>Назва результативного показника</t>
  </si>
  <si>
    <t>Значення показника</t>
  </si>
  <si>
    <t>Відсоток виконання кол. 6/кол.5</t>
  </si>
  <si>
    <t>Причини невиконання</t>
  </si>
  <si>
    <t>план</t>
  </si>
  <si>
    <t>виконано</t>
  </si>
  <si>
    <t xml:space="preserve">Індикатор/індикатори** програми </t>
  </si>
  <si>
    <t>Підпрограма 1*** (зазначити назву)</t>
  </si>
  <si>
    <t>Індикатор/індикатори підпрограми</t>
  </si>
  <si>
    <t xml:space="preserve"> </t>
  </si>
  <si>
    <r>
      <t>**визначаються відповідно до індикаторів Стратегії або інших стратегічних та програмних документів, які, зокрема, визначають цілі та пріоритети державної політики у відповідній сфері діяльності;</t>
    </r>
    <r>
      <rPr>
        <sz val="12"/>
        <color theme="1"/>
        <rFont val="Times New Roman"/>
        <family val="1"/>
        <charset val="204"/>
      </rPr>
      <t xml:space="preserve"> </t>
    </r>
  </si>
  <si>
    <t>*** зазначається у разі поділу програми на підпрограми</t>
  </si>
  <si>
    <t xml:space="preserve">                                                                                                                                                                                                                      Додаток 5
                                                                                                                                                                                до Порядку розроблення, виконання та моніторингу
                                                                                                                                                                                цільових програм Сумської міської територіальної
                                                                                                                                                                                громади
</t>
  </si>
  <si>
    <r>
      <rPr>
        <sz val="14"/>
        <color theme="1"/>
        <rFont val="Times New Roman"/>
        <family val="1"/>
        <charset val="204"/>
      </rPr>
      <t xml:space="preserve">                                                                                                         Додаток 6
                                                                                                             до Порядку розроблення, виконання та моніторингу
                                                                                                           цільових програм Сумської міської територіальної 
                                     громади</t>
    </r>
    <r>
      <rPr>
        <sz val="11"/>
        <color theme="1"/>
        <rFont val="Calibri"/>
        <family val="2"/>
        <charset val="204"/>
        <scheme val="minor"/>
      </rPr>
      <t xml:space="preserve">
</t>
    </r>
  </si>
  <si>
    <t xml:space="preserve">Державний бюджет </t>
  </si>
  <si>
    <t>Завдання та заходи у сфері охорони атмосферного повітря</t>
  </si>
  <si>
    <t>2022 рік</t>
  </si>
  <si>
    <t>2023 рік</t>
  </si>
  <si>
    <t>2024 рік</t>
  </si>
  <si>
    <t>Завдання 1. Зниження рівня забруднення атмосферного повітря</t>
  </si>
  <si>
    <t>Завдання 3. Поліпшення екологічного стану водних об’єктів, у т.ч. відновлення та підтримання сприятливого гідрологічного режиму</t>
  </si>
  <si>
    <t>Завдання 4. Поліпшення технічного стану та благоустрою водойм</t>
  </si>
  <si>
    <t>Завдання 5. Збереження площ зелених зон та забезпечення якісного озеленення</t>
  </si>
  <si>
    <t>Завдання 6. Очищення міського середовища від негативних наслідків буреломів, вітровалів</t>
  </si>
  <si>
    <t>Завдання 8. Контроль за місцями чи об’єктами розміщення відходів для запобігання шкідливому впливу їх на навколишнє природне середовище та здоров’я людини</t>
  </si>
  <si>
    <t>Завдання 9. Відновлення порушених земель</t>
  </si>
  <si>
    <t>Завдання 10. Еколого - просвітницька діяльність</t>
  </si>
  <si>
    <t>Захід 2. Проведення у позашкільному вихованні освітніх акцій, проєктів, семінарів, лекцій та екскурсій з питань екології та охорони природи</t>
  </si>
  <si>
    <t>Захід 4. Підготовка і видання поліграфічної продукції щодо пропаганди охорони навколишнього природного середовища</t>
  </si>
  <si>
    <t>Завдання 11. Наукова діяльність</t>
  </si>
  <si>
    <t>од.</t>
  </si>
  <si>
    <t>Загальний обсяг фінасування</t>
  </si>
  <si>
    <t xml:space="preserve">Витрати на одиницю показника продукту </t>
  </si>
  <si>
    <t>грн/од.</t>
  </si>
  <si>
    <t>Кількість розроблених звітів</t>
  </si>
  <si>
    <t>Кількість проведених лабораторних вимірювань джерел викидів</t>
  </si>
  <si>
    <t>Середні витрати на одиницю показника продукту</t>
  </si>
  <si>
    <t>Відсоток виконання заходу</t>
  </si>
  <si>
    <t>%</t>
  </si>
  <si>
    <t>Кількість затампонованих свердловин</t>
  </si>
  <si>
    <t>грн/м</t>
  </si>
  <si>
    <t xml:space="preserve"> м²</t>
  </si>
  <si>
    <t>га</t>
  </si>
  <si>
    <t>Площа території, на якій проводиться санітарні заходи та благоустрій</t>
  </si>
  <si>
    <t>грн/га</t>
  </si>
  <si>
    <t>Кількість реконструйованих випусків зливових вод</t>
  </si>
  <si>
    <t>шт.</t>
  </si>
  <si>
    <t>Довжина русла, що потребує розчищення</t>
  </si>
  <si>
    <t>м</t>
  </si>
  <si>
    <t>Витрати на одиницю показника продукту</t>
  </si>
  <si>
    <t>Кількість реконструйованих об'єктів</t>
  </si>
  <si>
    <t>од</t>
  </si>
  <si>
    <t>Кількість посаджених/замінених дерев (кущів)</t>
  </si>
  <si>
    <t>грн/шт.</t>
  </si>
  <si>
    <t>Площа створених/відновлених газонів</t>
  </si>
  <si>
    <t>Обсяг ліквідованої деревини</t>
  </si>
  <si>
    <t>Кількість виготовлених знаків необхідних для встановлення</t>
  </si>
  <si>
    <t>Облаштована площа доріжок</t>
  </si>
  <si>
    <t>Загальний обсяг фінасування по заходу</t>
  </si>
  <si>
    <t xml:space="preserve">Загальний обсяг фінасування </t>
  </si>
  <si>
    <t>Встановлення камери відеоспостереження</t>
  </si>
  <si>
    <t>Встановлення вуличних світильників на сонячних батареях</t>
  </si>
  <si>
    <t>Кількість ботанічних садів, що утримуються</t>
  </si>
  <si>
    <t>Кількість видів придбаних екземплярів</t>
  </si>
  <si>
    <t>Кількість розроблених проєктів</t>
  </si>
  <si>
    <t>Кількість придбаного обладнання</t>
  </si>
  <si>
    <t>Кількість придбаних кормів</t>
  </si>
  <si>
    <t>т</t>
  </si>
  <si>
    <t>грн/т</t>
  </si>
  <si>
    <t>Кількість придбаних генераторів</t>
  </si>
  <si>
    <t>Кількість придбаного інвентарю,засобів, предметів</t>
  </si>
  <si>
    <t>Кількість встановлених комплектів обладнання</t>
  </si>
  <si>
    <t>Кількість люмінесцентних ламп,переданих спецалізованому підприємству, що має ліцензію</t>
  </si>
  <si>
    <t>Кількість пестицидів переданих на утилізацію підприємству, що має ліцензію</t>
  </si>
  <si>
    <t>Площа влаштованих карт складування</t>
  </si>
  <si>
    <t>Кількість висаджених зелених насаджень</t>
  </si>
  <si>
    <t>Кількість виданих бюлетнів</t>
  </si>
  <si>
    <t>Кількість проведених акцій</t>
  </si>
  <si>
    <t>Кількість проведених заходів</t>
  </si>
  <si>
    <t>Кількість видів поліграфічної продукції</t>
  </si>
  <si>
    <t>Кількість проведених просвітницьких ініціатив</t>
  </si>
  <si>
    <t>Кількість улаштованих сонячних електростанцій</t>
  </si>
  <si>
    <t>Кількість заходів супроводу</t>
  </si>
  <si>
    <t>Кількість розроблених СЕО</t>
  </si>
  <si>
    <t xml:space="preserve">
Загальний обсяг фінасування</t>
  </si>
  <si>
    <t>Природоохоронні заходи за  рахунок цільових фондів (КТПКВКМБ-8340)</t>
  </si>
  <si>
    <t>Природоохоронні заходи за рахунок цільових фондів (КТПКВКМБ-8340)</t>
  </si>
  <si>
    <t>Завдання 7. Належне утримання і розвиток обєктів природно - заповідного фонду</t>
  </si>
  <si>
    <t>17 661 604</t>
  </si>
  <si>
    <t>грн</t>
  </si>
  <si>
    <t xml:space="preserve">Назва завдання та заходу </t>
  </si>
  <si>
    <t>Завдання 2. Зниження рівня забруднення водних ресурсів</t>
  </si>
  <si>
    <r>
      <t xml:space="preserve">Захід 1. Проведення санітарних заходів та благоустрою у прибережних смугах річок Псел, Сумка, Стрілка, ін. водних об’єктів, очищення русел річок
</t>
    </r>
    <r>
      <rPr>
        <b/>
        <i/>
        <u/>
        <sz val="9"/>
        <color theme="1"/>
        <rFont val="Times New Roman"/>
        <family val="1"/>
        <charset val="204"/>
      </rPr>
      <t>Відповідальний  виконавець</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Природоохоронні   заходи   за   рахунок   цільових фондів (КТПКВКМБ - 8340)</t>
    </r>
    <r>
      <rPr>
        <sz val="9"/>
        <color theme="1"/>
        <rFont val="Times New Roman"/>
        <family val="1"/>
        <charset val="204"/>
      </rPr>
      <t xml:space="preserve">
</t>
    </r>
  </si>
  <si>
    <r>
      <t>грн/м</t>
    </r>
    <r>
      <rPr>
        <sz val="9"/>
        <color theme="1"/>
        <rFont val="Calibri"/>
        <family val="2"/>
        <charset val="204"/>
      </rPr>
      <t>²</t>
    </r>
  </si>
  <si>
    <r>
      <t xml:space="preserve">Захід 1. Поліпшення технічного стану та благоустрою водойм (розчищення озер, малих річок, каналів та інших водойм): Капітальний ремонт об’єктів благоустрою – розчищення річки Сумки між Воскресенським та Шевченківським мостами
</t>
    </r>
    <r>
      <rPr>
        <b/>
        <i/>
        <u/>
        <sz val="9"/>
        <color theme="1"/>
        <rFont val="Times New Roman"/>
        <family val="1"/>
        <charset val="204"/>
      </rPr>
      <t>Відповідальний  виконавець:</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Організація  благоустрою населених пунктів (КТПКВКМБ-6030)
Природоохоронні   заходи   за   рахунок   цільових фондів (КТПКВКМБ-8340)</t>
    </r>
  </si>
  <si>
    <r>
      <t xml:space="preserve">Захід 2. Реконструкція підпірної гідроспоруди під Шевченківським мостом 
</t>
    </r>
    <r>
      <rPr>
        <b/>
        <i/>
        <u/>
        <sz val="9"/>
        <color theme="1"/>
        <rFont val="Times New Roman"/>
        <family val="1"/>
        <charset val="204"/>
      </rPr>
      <t>Відповідальний  виконавець:</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Будівництво інших об’єктів комунальної власності (КТПКВКМБ-7330)
Природоохоронні заходи за   рахунок   цільових фондів (КТПКВКМБ-8340)</t>
    </r>
  </si>
  <si>
    <r>
      <t xml:space="preserve">Захід 1. Садіння нових дерев і кущів, заміна засохлих та пошкоджених дерев і кущів уздовж основних магістралей та доріг, у парках, скверах, у межах прибережних смуг річок і водойм
</t>
    </r>
    <r>
      <rPr>
        <b/>
        <i/>
        <u/>
        <sz val="9"/>
        <color theme="1"/>
        <rFont val="Times New Roman"/>
        <family val="1"/>
        <charset val="204"/>
      </rPr>
      <t>Відповідальний виконавець</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 xml:space="preserve">
Природоохоронні заходи за рахунок цільових
фондів (КТПКВКМБ-8340)</t>
    </r>
  </si>
  <si>
    <r>
      <t xml:space="preserve">Захід 2. Створення та відновлення газонів у парках та скверах
</t>
    </r>
    <r>
      <rPr>
        <b/>
        <i/>
        <u/>
        <sz val="9"/>
        <color theme="1"/>
        <rFont val="Times New Roman"/>
        <family val="1"/>
        <charset val="204"/>
      </rPr>
      <t>Відповідальний виконавець</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Природоохоронні  заходи  за  рахунок  цільових  фондів (КТПКВКМБ-8340)</t>
    </r>
    <r>
      <rPr>
        <sz val="9"/>
        <color theme="1"/>
        <rFont val="Times New Roman"/>
        <family val="1"/>
        <charset val="204"/>
      </rPr>
      <t xml:space="preserve">
</t>
    </r>
  </si>
  <si>
    <r>
      <t>м</t>
    </r>
    <r>
      <rPr>
        <sz val="9"/>
        <color theme="1"/>
        <rFont val="Calibri"/>
        <family val="2"/>
        <charset val="204"/>
      </rPr>
      <t>²</t>
    </r>
  </si>
  <si>
    <r>
      <t>м</t>
    </r>
    <r>
      <rPr>
        <sz val="9"/>
        <color theme="1"/>
        <rFont val="Calibri"/>
        <family val="2"/>
        <charset val="204"/>
      </rPr>
      <t>³</t>
    </r>
  </si>
  <si>
    <r>
      <t>грн/м</t>
    </r>
    <r>
      <rPr>
        <sz val="9"/>
        <color theme="1"/>
        <rFont val="Calibri"/>
        <family val="2"/>
        <charset val="204"/>
      </rPr>
      <t>³</t>
    </r>
  </si>
  <si>
    <r>
      <t xml:space="preserve">Захід 2.  Санітарне утримання та догляд за насадженнями парку - пам’ятки садово-паркового мистецтва місцевого значення «Басівський»
</t>
    </r>
    <r>
      <rPr>
        <b/>
        <i/>
        <u/>
        <sz val="9"/>
        <color theme="1"/>
        <rFont val="Times New Roman"/>
        <family val="1"/>
        <charset val="204"/>
      </rPr>
      <t>Відповідальний  виконавець</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 xml:space="preserve">
Природоохоронні заходи за рахунок цільових фондів (КТПКВКМБ-8340)</t>
    </r>
    <r>
      <rPr>
        <sz val="9"/>
        <color theme="1"/>
        <rFont val="Times New Roman"/>
        <family val="1"/>
        <charset val="204"/>
      </rPr>
      <t xml:space="preserve">
</t>
    </r>
  </si>
  <si>
    <r>
      <t xml:space="preserve">Захід 3. Виготовлення та встановлення охоронних  знаків для об’єктів природно-заповідного фонду Сумської міської територіальної громади
</t>
    </r>
    <r>
      <rPr>
        <b/>
        <i/>
        <u/>
        <sz val="9"/>
        <color theme="1"/>
        <rFont val="Times New Roman"/>
        <family val="1"/>
        <charset val="204"/>
      </rPr>
      <t xml:space="preserve">Відповідальний  виконавець: </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Природоохоронні заходи за рахунок цільових фондів (КТПКВКМБ-8340)</t>
    </r>
  </si>
  <si>
    <r>
      <t xml:space="preserve">
Захід 4. Облаштування території (доріжок, огорожі тощо)
ботанічного саду місцевого значення «Юннатівський»
</t>
    </r>
    <r>
      <rPr>
        <b/>
        <i/>
        <u/>
        <sz val="9"/>
        <color theme="1"/>
        <rFont val="Times New Roman"/>
        <family val="1"/>
        <charset val="204"/>
      </rPr>
      <t xml:space="preserve">Відповідальний  виконавець: </t>
    </r>
    <r>
      <rPr>
        <sz val="9"/>
        <color theme="1"/>
        <rFont val="Times New Roman"/>
        <family val="1"/>
        <charset val="204"/>
      </rPr>
      <t xml:space="preserve"> Управління освіти   і   науки   Сумської   міської   ради, центр  еколого-натуралістичної  творчості учнівської молоді Сумської міської ради
</t>
    </r>
    <r>
      <rPr>
        <b/>
        <i/>
        <u/>
        <sz val="9"/>
        <color theme="1"/>
        <rFont val="Times New Roman"/>
        <family val="1"/>
        <charset val="204"/>
      </rPr>
      <t xml:space="preserve">
Природоохоронні  заходи за рахунок цільових  фондів
(КТПКВКМБ-8340)</t>
    </r>
    <r>
      <rPr>
        <sz val="9"/>
        <color theme="1"/>
        <rFont val="Times New Roman"/>
        <family val="1"/>
        <charset val="204"/>
      </rPr>
      <t xml:space="preserve">
</t>
    </r>
  </si>
  <si>
    <r>
      <t xml:space="preserve">Захід 6. Поповнення експозицій рідкісних та зникаючих рослин і тварин у ботанічному саду місцевого значення «Юннатівський»
</t>
    </r>
    <r>
      <rPr>
        <b/>
        <i/>
        <u/>
        <sz val="9"/>
        <color theme="1"/>
        <rFont val="Times New Roman"/>
        <family val="1"/>
        <charset val="204"/>
      </rPr>
      <t>Відповідальний  виконавець:</t>
    </r>
    <r>
      <rPr>
        <sz val="9"/>
        <color theme="1"/>
        <rFont val="Times New Roman"/>
        <family val="1"/>
        <charset val="204"/>
      </rPr>
      <t xml:space="preserve"> Управління освіти і науки Сумської міської ради, центр еколого-натуралістичної творчості учнівської молоді Сумської міської ради
</t>
    </r>
    <r>
      <rPr>
        <b/>
        <i/>
        <u/>
        <sz val="9"/>
        <color theme="1"/>
        <rFont val="Times New Roman"/>
        <family val="1"/>
        <charset val="204"/>
      </rPr>
      <t>Природоохоронні заходи за рахунок цільових фондів (КТПКВКМБ-8340)</t>
    </r>
  </si>
  <si>
    <r>
      <t xml:space="preserve">Захід 7. Придбання спеціального обладнання для створення лабораторії та проведення  науково-дослідницьких робіт на території  ботанічного саду місцевого значення «Юннатівський»
</t>
    </r>
    <r>
      <rPr>
        <b/>
        <i/>
        <u/>
        <sz val="9"/>
        <color theme="1"/>
        <rFont val="Times New Roman"/>
        <family val="1"/>
        <charset val="204"/>
      </rPr>
      <t xml:space="preserve">
Відповідальний виконавець: </t>
    </r>
    <r>
      <rPr>
        <sz val="9"/>
        <color theme="1"/>
        <rFont val="Times New Roman"/>
        <family val="1"/>
        <charset val="204"/>
      </rPr>
      <t xml:space="preserve">Управління освіти і науки Сумської міської ради, центр еколого-натуралістичної творчості учнівської молоді Сумської міської ради
</t>
    </r>
    <r>
      <rPr>
        <b/>
        <i/>
        <u/>
        <sz val="9"/>
        <color theme="1"/>
        <rFont val="Times New Roman"/>
        <family val="1"/>
        <charset val="204"/>
      </rPr>
      <t>Природоохоронні заходи за    рахунок цільових фондів (КТПКВКМБ-8340)</t>
    </r>
  </si>
  <si>
    <r>
      <t xml:space="preserve">Захід 8. Розроблення проєктів створення територій і об’єктів природно-заповідного фонду та організації їх територій у межах Сумської міської територіальної громади
</t>
    </r>
    <r>
      <rPr>
        <b/>
        <i/>
        <u/>
        <sz val="9"/>
        <color theme="1"/>
        <rFont val="Times New Roman"/>
        <family val="1"/>
        <charset val="204"/>
      </rPr>
      <t xml:space="preserve">Відповідальний виконавець: </t>
    </r>
    <r>
      <rPr>
        <sz val="9"/>
        <color theme="1"/>
        <rFont val="Times New Roman"/>
        <family val="1"/>
        <charset val="204"/>
      </rPr>
      <t xml:space="preserve">Департамент фінансів, економіки  та  інвестицій   Сумської міської ради
</t>
    </r>
    <r>
      <rPr>
        <b/>
        <i/>
        <u/>
        <sz val="9"/>
        <color theme="1"/>
        <rFont val="Times New Roman"/>
        <family val="1"/>
        <charset val="204"/>
      </rPr>
      <t xml:space="preserve">
Природоохоронні заходи за рахунок цільових фондів
(КТПКВКМБ-8340)</t>
    </r>
  </si>
  <si>
    <r>
      <t xml:space="preserve">Захід 9. Діяльність щодо збереження видів тварин і рослин, занесених до Червоної книги України, поліпшення середовища їх перебування чи зростання, створення належних умов для розмноження у природних умовах, розведення та розселення у ботанічному саду місцевого значення «Юннатівський»
</t>
    </r>
    <r>
      <rPr>
        <b/>
        <i/>
        <u/>
        <sz val="9"/>
        <color theme="1"/>
        <rFont val="Times New Roman"/>
        <family val="1"/>
        <charset val="204"/>
      </rPr>
      <t xml:space="preserve">Відповідальний виконавець:   </t>
    </r>
    <r>
      <rPr>
        <sz val="9"/>
        <color theme="1"/>
        <rFont val="Times New Roman"/>
        <family val="1"/>
        <charset val="204"/>
      </rPr>
      <t xml:space="preserve">Управління освіти  і  науки Сумської  міської  ради, центр еколого-натуралістичної творчості учнівської молоді Сумської міської ради
</t>
    </r>
    <r>
      <rPr>
        <b/>
        <i/>
        <u/>
        <sz val="9"/>
        <color theme="1"/>
        <rFont val="Times New Roman"/>
        <family val="1"/>
        <charset val="204"/>
      </rPr>
      <t>Природоохоронні заходи за рахунок цільових фондів (КТПКВКМБ-8340)</t>
    </r>
    <r>
      <rPr>
        <sz val="9"/>
        <color theme="1"/>
        <rFont val="Times New Roman"/>
        <family val="1"/>
        <charset val="204"/>
      </rPr>
      <t xml:space="preserve">
</t>
    </r>
  </si>
  <si>
    <r>
      <t xml:space="preserve">Захід 10. Обладнання системи освітлення на території ботанічного саду місцевого значення «Юннатівський»
</t>
    </r>
    <r>
      <rPr>
        <b/>
        <i/>
        <u/>
        <sz val="9"/>
        <color theme="1"/>
        <rFont val="Times New Roman"/>
        <family val="1"/>
        <charset val="204"/>
      </rPr>
      <t xml:space="preserve">Відповідальний виконавець:  </t>
    </r>
    <r>
      <rPr>
        <sz val="9"/>
        <color theme="1"/>
        <rFont val="Times New Roman"/>
        <family val="1"/>
        <charset val="204"/>
      </rPr>
      <t xml:space="preserve">Управління  освіти і науки Сумської міської ради, центр еколого-натуралістичної
творчості учнівської молоді Сумської міської ради
</t>
    </r>
    <r>
      <rPr>
        <b/>
        <i/>
        <u/>
        <sz val="9"/>
        <color theme="1"/>
        <rFont val="Times New Roman"/>
        <family val="1"/>
        <charset val="204"/>
      </rPr>
      <t>Природоохоронні заходи за рахунок  цільових  фондів (КТПКВКМБ-8340)</t>
    </r>
  </si>
  <si>
    <r>
      <t xml:space="preserve">Захід 2. Забезпечення екологічно безпечного збирання, перевезення, зберігання, оброблення, утилізації непридатних та заборонених до використання хімічних засобів захисту рослин
</t>
    </r>
    <r>
      <rPr>
        <b/>
        <i/>
        <u/>
        <sz val="9"/>
        <color theme="1"/>
        <rFont val="Times New Roman"/>
        <family val="1"/>
        <charset val="204"/>
      </rPr>
      <t xml:space="preserve">Відповідальний  виконавець: </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Природоохоронні  заходи  за    рахунок цільових  фондів (КТПКВКМБ-8340)
Утилізація відходів (КТПКВКМБ-8312)</t>
    </r>
    <r>
      <rPr>
        <sz val="9"/>
        <color theme="1"/>
        <rFont val="Times New Roman"/>
        <family val="1"/>
        <charset val="204"/>
      </rPr>
      <t xml:space="preserve">
</t>
    </r>
  </si>
  <si>
    <r>
      <rPr>
        <b/>
        <i/>
        <u/>
        <sz val="9"/>
        <color theme="1"/>
        <rFont val="Times New Roman"/>
        <family val="1"/>
        <charset val="204"/>
      </rPr>
      <t xml:space="preserve">Відповідальний виконавець: </t>
    </r>
    <r>
      <rPr>
        <sz val="9"/>
        <color theme="1"/>
        <rFont val="Times New Roman"/>
        <family val="1"/>
        <charset val="204"/>
      </rPr>
      <t>Управління освіти і науки Сумської  міської ради, центр еколого-натуралістичної творчості учнівської молоді Сумської міської ради</t>
    </r>
  </si>
  <si>
    <r>
      <rPr>
        <b/>
        <i/>
        <u/>
        <sz val="9"/>
        <color theme="1"/>
        <rFont val="Times New Roman"/>
        <family val="1"/>
        <charset val="204"/>
      </rPr>
      <t xml:space="preserve">Відповідальний виконавець: </t>
    </r>
    <r>
      <rPr>
        <sz val="9"/>
        <color theme="1"/>
        <rFont val="Times New Roman"/>
        <family val="1"/>
        <charset val="204"/>
      </rPr>
      <t>Департамент фінансів, економіки та інвестицій Сумської міської ради</t>
    </r>
  </si>
  <si>
    <r>
      <rPr>
        <b/>
        <i/>
        <u/>
        <sz val="9"/>
        <color theme="1"/>
        <rFont val="Times New Roman"/>
        <family val="1"/>
        <charset val="204"/>
      </rPr>
      <t>Відповідальний виконавець</t>
    </r>
    <r>
      <rPr>
        <sz val="9"/>
        <color theme="1"/>
        <rFont val="Times New Roman"/>
        <family val="1"/>
        <charset val="204"/>
      </rPr>
      <t xml:space="preserve">: Управління освіти і науки Сумської міської ради </t>
    </r>
  </si>
  <si>
    <r>
      <rPr>
        <b/>
        <i/>
        <u/>
        <sz val="9"/>
        <color theme="1"/>
        <rFont val="Times New Roman"/>
        <family val="1"/>
        <charset val="204"/>
      </rPr>
      <t>Відповідальний  виконавець:</t>
    </r>
    <r>
      <rPr>
        <sz val="9"/>
        <color theme="1"/>
        <rFont val="Times New Roman"/>
        <family val="1"/>
        <charset val="204"/>
      </rPr>
      <t xml:space="preserve"> Департамент  фінансів, економіки та інвестицій Сумської міської ради   </t>
    </r>
  </si>
  <si>
    <r>
      <t xml:space="preserve">
Захід 1. Забезпечення проведення стратегічної екологічної оцінки документів державного планування
</t>
    </r>
    <r>
      <rPr>
        <b/>
        <i/>
        <u/>
        <sz val="9"/>
        <color theme="1"/>
        <rFont val="Times New Roman"/>
        <family val="1"/>
        <charset val="204"/>
      </rPr>
      <t>Відповідальний виконавець</t>
    </r>
    <r>
      <rPr>
        <sz val="9"/>
        <color theme="1"/>
        <rFont val="Times New Roman"/>
        <family val="1"/>
        <charset val="204"/>
      </rPr>
      <t xml:space="preserve">:      Департамент  фінансів, економіки  та  інвестицій   Сумської  міської  ради
</t>
    </r>
    <r>
      <rPr>
        <b/>
        <i/>
        <u/>
        <sz val="9"/>
        <color theme="1"/>
        <rFont val="Times New Roman"/>
        <family val="1"/>
        <charset val="204"/>
      </rPr>
      <t>Природоохоронні  заходи  за    рахунок  цільових  фондів (КТПКВКМБ-8340)</t>
    </r>
    <r>
      <rPr>
        <sz val="9"/>
        <color theme="1"/>
        <rFont val="Times New Roman"/>
        <family val="1"/>
        <charset val="204"/>
      </rPr>
      <t xml:space="preserve">
</t>
    </r>
  </si>
  <si>
    <t>Планові ‌значення‌ ‌показників‌ ‌за‌ ‌роками‌ ‌виконання</t>
  </si>
  <si>
    <r>
      <t xml:space="preserve">
Захід 2. Проведення інструментальних лабораторних вимірювань, необхідних для здійснення контролю за дотриманням норм ГДВ забруднюючих речовин від стаціонарних джерел забруднення
</t>
    </r>
    <r>
      <rPr>
        <b/>
        <i/>
        <u/>
        <sz val="9"/>
        <color theme="1"/>
        <rFont val="Times New Roman"/>
        <family val="1"/>
        <charset val="204"/>
      </rPr>
      <t xml:space="preserve">Відповідальний виконавець: </t>
    </r>
    <r>
      <rPr>
        <sz val="9"/>
        <color theme="1"/>
        <rFont val="Times New Roman"/>
        <family val="1"/>
        <charset val="204"/>
      </rPr>
      <t xml:space="preserve">Департамент інфраструктури міста Сумської міської ради, управління освіти і науки Сумської міської ради, відділ культури Сумської міської ради.
</t>
    </r>
    <r>
      <rPr>
        <b/>
        <i/>
        <u/>
        <sz val="9"/>
        <color theme="1"/>
        <rFont val="Times New Roman"/>
        <family val="1"/>
        <charset val="204"/>
      </rPr>
      <t>Природоохоронні заходи за рахунок цільових фондів (КТПКВКМБ-8340)</t>
    </r>
    <r>
      <rPr>
        <sz val="9"/>
        <color theme="1"/>
        <rFont val="Times New Roman"/>
        <family val="1"/>
        <charset val="204"/>
      </rPr>
      <t xml:space="preserve">
</t>
    </r>
  </si>
  <si>
    <t xml:space="preserve">Результативні показники/індикатори </t>
  </si>
  <si>
    <r>
      <t xml:space="preserve">Захід 2. Проведення санітарних заходів та благоустрою у прибережній смузі оз. Чеха
</t>
    </r>
    <r>
      <rPr>
        <b/>
        <i/>
        <u/>
        <sz val="9"/>
        <color theme="1"/>
        <rFont val="Times New Roman"/>
        <family val="1"/>
        <charset val="204"/>
      </rPr>
      <t xml:space="preserve">Відповідальний  виконавець: </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Природоохоронні   заходи   за   рахунок   цільових фондів (КТПКВКМБ - 8340)</t>
    </r>
  </si>
  <si>
    <r>
      <t xml:space="preserve">Захід 4. Ліквідаційний тампонаж
</t>
    </r>
    <r>
      <rPr>
        <b/>
        <i/>
        <u/>
        <sz val="9"/>
        <color theme="1"/>
        <rFont val="Times New Roman"/>
        <family val="1"/>
        <charset val="204"/>
      </rPr>
      <t>Відповідальний  виконавець</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Будівництво    об’єктів    житлово-комунального господарства
 (КТПКВКМБ-7310) 
Природоохоронні  заходи  за  рахунок  цільових
фондів (КТПКВКМБ-8340)</t>
    </r>
    <r>
      <rPr>
        <sz val="9"/>
        <color theme="1"/>
        <rFont val="Times New Roman"/>
        <family val="1"/>
        <charset val="204"/>
      </rPr>
      <t xml:space="preserve">
 </t>
    </r>
  </si>
  <si>
    <r>
      <t>Кількість об</t>
    </r>
    <r>
      <rPr>
        <sz val="9"/>
        <color theme="1"/>
        <rFont val="Rockwell"/>
        <family val="1"/>
      </rPr>
      <t>'</t>
    </r>
    <r>
      <rPr>
        <sz val="9"/>
        <color theme="1"/>
        <rFont val="Times New Roman"/>
        <family val="1"/>
        <charset val="204"/>
      </rPr>
      <t>єктів будівництва</t>
    </r>
  </si>
  <si>
    <t xml:space="preserve">Кількість здійснених платежів </t>
  </si>
  <si>
    <r>
      <t xml:space="preserve">Захід 7. Сплата членських внесків Асоціація професіоналів довкілля «PAEW»/ Professional Association of Environmentalists of the World (PAEW)
</t>
    </r>
    <r>
      <rPr>
        <b/>
        <i/>
        <u/>
        <sz val="9"/>
        <color theme="1"/>
        <rFont val="Times New Roman"/>
        <family val="1"/>
        <charset val="204"/>
      </rPr>
      <t xml:space="preserve">
Відповідальний виконавець:</t>
    </r>
    <r>
      <rPr>
        <sz val="9"/>
        <color theme="1"/>
        <rFont val="Times New Roman"/>
        <family val="1"/>
        <charset val="204"/>
      </rPr>
      <t xml:space="preserve">      Департамент  фінансів, економіки  та  інвестицій   Сумської  міської  ради
</t>
    </r>
    <r>
      <rPr>
        <b/>
        <i/>
        <u/>
        <sz val="9"/>
        <color theme="1"/>
        <rFont val="Times New Roman"/>
        <family val="1"/>
        <charset val="204"/>
      </rPr>
      <t>Природоохоронні  заходи  за    рахунок  цільових  фондів (КТПКВКМБ-8340)</t>
    </r>
  </si>
  <si>
    <t>Кількість заходів з охорони навколишнього середовища</t>
  </si>
  <si>
    <t>Кількість заходів</t>
  </si>
  <si>
    <t>Кількість пам'яток природи, за якими здійснюється догляд</t>
  </si>
  <si>
    <t>Кількість об'єктів, що утримується</t>
  </si>
  <si>
    <r>
      <t xml:space="preserve">Захід 1. Видання інформаційно-освітнього екологічного бюлетеня Сумської міської ради «Екологічний орієнтир»
</t>
    </r>
    <r>
      <rPr>
        <sz val="9"/>
        <color theme="1"/>
        <rFont val="Times New Roman"/>
        <family val="1"/>
        <charset val="204"/>
      </rPr>
      <t xml:space="preserve">
</t>
    </r>
    <r>
      <rPr>
        <b/>
        <i/>
        <u/>
        <sz val="9"/>
        <color theme="1"/>
        <rFont val="Times New Roman"/>
        <family val="1"/>
        <charset val="204"/>
      </rPr>
      <t xml:space="preserve">Відповідальний виконавець: </t>
    </r>
    <r>
      <rPr>
        <sz val="9"/>
        <color theme="1"/>
        <rFont val="Times New Roman"/>
        <family val="1"/>
        <charset val="204"/>
      </rPr>
      <t xml:space="preserve">     Департамент фінансів, економіки  та  інвестицій  Сумської  міської  ради
</t>
    </r>
    <r>
      <rPr>
        <b/>
        <i/>
        <u/>
        <sz val="9"/>
        <color theme="1"/>
        <rFont val="Times New Roman"/>
        <family val="1"/>
        <charset val="204"/>
      </rPr>
      <t>Природоохоронні заходи  за    рахунок  цільових фондів (КТПКВКМБ-8340)</t>
    </r>
  </si>
  <si>
    <r>
      <t xml:space="preserve">Захід 1. Будівництво / реконструкція напірних / самопливних каналізаційних колекторів 
</t>
    </r>
    <r>
      <rPr>
        <b/>
        <i/>
        <u/>
        <sz val="9"/>
        <rFont val="Times New Roman"/>
        <family val="1"/>
        <charset val="204"/>
      </rPr>
      <t xml:space="preserve">Відповідальний виконавець: </t>
    </r>
    <r>
      <rPr>
        <sz val="9"/>
        <rFont val="Times New Roman"/>
        <family val="1"/>
        <charset val="204"/>
      </rPr>
      <t xml:space="preserve">Департамент інфраструктури міста Сумської міської ради
</t>
    </r>
    <r>
      <rPr>
        <b/>
        <i/>
        <u/>
        <sz val="9"/>
        <rFont val="Times New Roman"/>
        <family val="1"/>
        <charset val="204"/>
      </rPr>
      <t>Будівництво    об’єктів    житлово-комунального господарства (КТПКВКМБ-7310)
Співфінансування  інвестиційних  проєктів,  що реалізуються   за   рахунок   коштів   державного фонду регіонального розвитку
(КТПКВКМБ-7361)
Виконання   інвестиційних   проєктів   в рамках здійснення        заходів        щодо соціально- економічного     розвитку     окремих     територій (КТПКВКМБ-7363)
Природоохоронні  заходи  за  рахунок  цільових фондів (КТПКВКМБ-8340)
Реалізація проектів (о'бєктів, заходів) за рахунок коштів фонду ліквідації наслідків зброїної агресії
(КТПКВКМБ-7383)</t>
    </r>
    <r>
      <rPr>
        <sz val="9"/>
        <rFont val="Times New Roman"/>
        <family val="1"/>
        <charset val="204"/>
      </rPr>
      <t xml:space="preserve">
</t>
    </r>
  </si>
  <si>
    <r>
      <t xml:space="preserve">Захід 3. Нове будівництво полігону для складування твердих побутових відходів на території Верхньосироватської сільської ради Сумського району Сумської області
</t>
    </r>
    <r>
      <rPr>
        <sz val="9"/>
        <color theme="1"/>
        <rFont val="Times New Roman"/>
        <family val="1"/>
        <charset val="204"/>
      </rPr>
      <t xml:space="preserve">
</t>
    </r>
    <r>
      <rPr>
        <b/>
        <i/>
        <u/>
        <sz val="9"/>
        <color theme="1"/>
        <rFont val="Times New Roman"/>
        <family val="1"/>
        <charset val="204"/>
      </rPr>
      <t>Відповідальний виконавець:</t>
    </r>
    <r>
      <rPr>
        <sz val="9"/>
        <color theme="1"/>
        <rFont val="Times New Roman"/>
        <family val="1"/>
        <charset val="204"/>
      </rPr>
      <t xml:space="preserve"> Управління капітального будівництва  та  дорожнього  господарства  Сумської  міської ради
</t>
    </r>
    <r>
      <rPr>
        <b/>
        <i/>
        <u/>
        <sz val="9"/>
        <color theme="1"/>
        <rFont val="Times New Roman"/>
        <family val="1"/>
        <charset val="204"/>
      </rPr>
      <t xml:space="preserve">
Будівництво інших об’єктів комунальної власності (КТПКВКМБ-7330)
Cпівфінансування  інвестиційних  проектів,  що  реалізуються за рахунок    коштів  державного фонду    регіонального розвитку (КТПКВКМБ-7361)
</t>
    </r>
  </si>
  <si>
    <r>
      <t xml:space="preserve">Захід 1. Створення захисних насаджень на ерозійно небезпечних землях на території Сумської міської територіальної громади (в районі вул. Тополянська та в Стецьківському старостинському окрузі)
</t>
    </r>
    <r>
      <rPr>
        <b/>
        <i/>
        <u/>
        <sz val="9"/>
        <color theme="1"/>
        <rFont val="Times New Roman"/>
        <family val="1"/>
        <charset val="204"/>
      </rPr>
      <t xml:space="preserve">
Відповідальний  виконавець: </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Природоохоронні заходи за    рахунок цільових фондів (КТПКВКМБ-8340)</t>
    </r>
    <r>
      <rPr>
        <sz val="9"/>
        <color theme="1"/>
        <rFont val="Times New Roman"/>
        <family val="1"/>
        <charset val="204"/>
      </rPr>
      <t xml:space="preserve">
</t>
    </r>
  </si>
  <si>
    <t>Кількість   збудованих /
реконструйованих напірних / самопливних колекторів</t>
  </si>
  <si>
    <t>Кількість модернізованих /
реконструйованих систем водовідведення</t>
  </si>
  <si>
    <t>Відсоток виконання заходів у поточному році</t>
  </si>
  <si>
    <t xml:space="preserve">Відсоток виконання заходів </t>
  </si>
  <si>
    <t>Відсоток виконання заходів</t>
  </si>
  <si>
    <r>
      <t xml:space="preserve">Захід 1. Розробка проєктів інвентаризації джерел викидів забруднюючих речовин в атмосферне повітря     закладів галузі «Освіта», культурно-освітніх закладів та установ Сумської міської територіальної громади
</t>
    </r>
    <r>
      <rPr>
        <b/>
        <i/>
        <u/>
        <sz val="9"/>
        <color theme="1"/>
        <rFont val="Times New Roman"/>
        <family val="1"/>
        <charset val="204"/>
      </rPr>
      <t xml:space="preserve">Відповідальний виконавець: </t>
    </r>
    <r>
      <rPr>
        <sz val="9"/>
        <color theme="1"/>
        <rFont val="Times New Roman"/>
        <family val="1"/>
        <charset val="204"/>
      </rPr>
      <t xml:space="preserve">Управління освіти і науки Сумської міської ради, відділ культури Сумської міської ради
</t>
    </r>
    <r>
      <rPr>
        <b/>
        <i/>
        <u/>
        <sz val="9"/>
        <color theme="1"/>
        <rFont val="Times New Roman"/>
        <family val="1"/>
        <charset val="204"/>
      </rPr>
      <t>Природоохоронні заходи за рахунок цілоьових фондів ( КТПКВКМБ-8340)</t>
    </r>
    <r>
      <rPr>
        <sz val="9"/>
        <color theme="1"/>
        <rFont val="Times New Roman"/>
        <family val="1"/>
        <charset val="204"/>
      </rPr>
      <t xml:space="preserve">
</t>
    </r>
  </si>
  <si>
    <t xml:space="preserve">
Витрат</t>
  </si>
  <si>
    <r>
      <t xml:space="preserve">
Захід 6. Супровід грантового проєкту «Підвищення обізнаності населення Сумської міської територіальної громади про можливості відновлювальної енергетики»
</t>
    </r>
    <r>
      <rPr>
        <b/>
        <i/>
        <u/>
        <sz val="9"/>
        <color theme="1"/>
        <rFont val="Times New Roman"/>
        <family val="1"/>
        <charset val="204"/>
      </rPr>
      <t xml:space="preserve">Відповідальний виконавець: </t>
    </r>
    <r>
      <rPr>
        <sz val="9"/>
        <color theme="1"/>
        <rFont val="Times New Roman"/>
        <family val="1"/>
        <charset val="204"/>
      </rPr>
      <t xml:space="preserve">    Департамент  фінансів, економіки та інвестицій   Сумської міської  ради
</t>
    </r>
    <r>
      <rPr>
        <b/>
        <i/>
        <u/>
        <sz val="9"/>
        <color theme="1"/>
        <rFont val="Times New Roman"/>
        <family val="1"/>
        <charset val="204"/>
      </rPr>
      <t>Природоохоронні  заходи  за    рахунок  цільових  фондів (КТПКВКМБ-8340)</t>
    </r>
    <r>
      <rPr>
        <sz val="9"/>
        <color theme="1"/>
        <rFont val="Times New Roman"/>
        <family val="1"/>
        <charset val="204"/>
      </rPr>
      <t xml:space="preserve">
</t>
    </r>
  </si>
  <si>
    <r>
      <t xml:space="preserve">Захід 2. Модернізація та реконструкція системи водовідведення у м. Суми (реконструкція міських каналізаційних очисних споруд комунального підприємства «Міськводоканал» Сумської міської ради потужністю 60 000 м3/добу з виділенням першої черги будівництва потужністю 30 000 м3/добу у м. Суми вул. Гамалія, буд. 40
</t>
    </r>
    <r>
      <rPr>
        <b/>
        <i/>
        <u/>
        <sz val="9"/>
        <rFont val="Times New Roman"/>
        <family val="1"/>
        <charset val="204"/>
      </rPr>
      <t xml:space="preserve">Відповідальний виконавець: </t>
    </r>
    <r>
      <rPr>
        <sz val="9"/>
        <rFont val="Times New Roman"/>
        <family val="1"/>
        <charset val="204"/>
      </rPr>
      <t xml:space="preserve">Департамент інфраструктури міста Сумської міської ради
</t>
    </r>
    <r>
      <rPr>
        <b/>
        <i/>
        <u/>
        <sz val="9"/>
        <rFont val="Times New Roman"/>
        <family val="1"/>
        <charset val="204"/>
      </rPr>
      <t>Будівництво об’єктів житлово-комунального господарства (КТПКВКМБ-7310)</t>
    </r>
    <r>
      <rPr>
        <sz val="9"/>
        <rFont val="Times New Roman"/>
        <family val="1"/>
        <charset val="204"/>
      </rPr>
      <t xml:space="preserve">
</t>
    </r>
  </si>
  <si>
    <t>Програми охорони навколишнього природного середовища Сумської міської територіальної громади на 2022 - 2024 роки 
(зі змінами)</t>
  </si>
  <si>
    <r>
      <t xml:space="preserve">Захід 5. Реконструкція системи відведення міських зливових стоків у поверхневі водні об’єкти   
</t>
    </r>
    <r>
      <rPr>
        <b/>
        <i/>
        <sz val="9"/>
        <color theme="1"/>
        <rFont val="Times New Roman"/>
        <family val="1"/>
        <charset val="204"/>
      </rPr>
      <t>Відповідальний  виконавець:</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 xml:space="preserve">Будівництво    об’єктів    житлово-комунального господарства  (КТПКВКМБ-7310) 
Природоохоронні  заходи  за  рахунок  цільових фондів (КТПКВКМБ-8340)   </t>
    </r>
    <r>
      <rPr>
        <b/>
        <sz val="9"/>
        <color theme="1"/>
        <rFont val="Times New Roman"/>
        <family val="1"/>
        <charset val="204"/>
      </rPr>
      <t xml:space="preserve">   </t>
    </r>
    <r>
      <rPr>
        <sz val="9"/>
        <color theme="1"/>
        <rFont val="Times New Roman"/>
        <family val="1"/>
        <charset val="204"/>
      </rPr>
      <t xml:space="preserve">      </t>
    </r>
  </si>
  <si>
    <r>
      <t xml:space="preserve">Захід 5. Реалізація грантового проєкту «Підвищення обізнаності населення Сумської міської територіальної громади про можливості відновлювальної енергетики»
</t>
    </r>
    <r>
      <rPr>
        <b/>
        <i/>
        <u/>
        <sz val="9"/>
        <color theme="1"/>
        <rFont val="Times New Roman"/>
        <family val="1"/>
        <charset val="204"/>
      </rPr>
      <t>Відповідальний виконавець:</t>
    </r>
    <r>
      <rPr>
        <sz val="9"/>
        <color theme="1"/>
        <rFont val="Times New Roman"/>
        <family val="1"/>
        <charset val="204"/>
      </rPr>
      <t xml:space="preserve"> Управління освіти і науки Сумської міської ради
</t>
    </r>
    <r>
      <rPr>
        <b/>
        <i/>
        <u/>
        <sz val="9"/>
        <color theme="1"/>
        <rFont val="Times New Roman"/>
        <family val="1"/>
        <charset val="204"/>
      </rPr>
      <t>Природоохоронні заходи за рахунок цільових фондів (КТПКВКМБ-8340)
Реалізація програм допомоги і грантів Європейського Союзу, урядів   іноземних   держав,     міжнародних   організацій, донорських установ (КТПКВКМБ-7700)</t>
    </r>
  </si>
  <si>
    <r>
      <t xml:space="preserve">Захід 5. Утримання ботанічного саду місцевого значення «Юннатівський»
</t>
    </r>
    <r>
      <rPr>
        <b/>
        <i/>
        <u/>
        <sz val="9"/>
        <color theme="1"/>
        <rFont val="Times New Roman"/>
        <family val="1"/>
        <charset val="204"/>
      </rPr>
      <t>Відповідальний виконавець:</t>
    </r>
    <r>
      <rPr>
        <sz val="9"/>
        <color theme="1"/>
        <rFont val="Times New Roman"/>
        <family val="1"/>
        <charset val="204"/>
      </rPr>
      <t xml:space="preserve">   Управління освіти і науки Сумської міської ради, центр  еколого-натуралістичної творчості учнівської молоді Сумської міської ради
</t>
    </r>
    <r>
      <rPr>
        <b/>
        <i/>
        <u/>
        <sz val="9"/>
        <color theme="1"/>
        <rFont val="Times New Roman"/>
        <family val="1"/>
        <charset val="204"/>
      </rPr>
      <t xml:space="preserve">
Природоохоронні заходи за рахунок  цільових фондів
(КТПКВКМБ-8340)</t>
    </r>
  </si>
  <si>
    <r>
      <t xml:space="preserve">Захід 11. Доукомплектування системи відеоспостереження на території ботанічного саду місцевого значення «Юннатівський»
</t>
    </r>
    <r>
      <rPr>
        <b/>
        <i/>
        <u/>
        <sz val="9"/>
        <color theme="1"/>
        <rFont val="Times New Roman"/>
        <family val="1"/>
        <charset val="204"/>
      </rPr>
      <t>Відповідальний виконавець:</t>
    </r>
    <r>
      <rPr>
        <sz val="9"/>
        <color theme="1"/>
        <rFont val="Times New Roman"/>
        <family val="1"/>
        <charset val="204"/>
      </rPr>
      <t xml:space="preserve">  Управління  освіти і науки Сумської міської ради, центр еколого-натуралістичної
творчості учнівської молоді Сумської міської ради
</t>
    </r>
    <r>
      <rPr>
        <b/>
        <u/>
        <sz val="9"/>
        <color theme="1"/>
        <rFont val="Times New Roman"/>
        <family val="1"/>
        <charset val="204"/>
      </rPr>
      <t>Природоохоронні заходи за рахунок  цільових  фондів (КТПКВКМБ-8340)</t>
    </r>
    <r>
      <rPr>
        <sz val="9"/>
        <color theme="1"/>
        <rFont val="Times New Roman"/>
        <family val="1"/>
        <charset val="204"/>
      </rPr>
      <t xml:space="preserve">
</t>
    </r>
    <r>
      <rPr>
        <b/>
        <i/>
        <u/>
        <sz val="10"/>
        <color theme="1"/>
        <rFont val="Times New Roman"/>
        <family val="1"/>
        <charset val="204"/>
      </rPr>
      <t/>
    </r>
  </si>
  <si>
    <r>
      <t xml:space="preserve">Захід 3. Проведення для містян та гостей міста Суми заходів екологічного і природоохоронного напрямку
</t>
    </r>
    <r>
      <rPr>
        <b/>
        <i/>
        <u/>
        <sz val="9"/>
        <rFont val="Times New Roman"/>
        <family val="1"/>
        <charset val="204"/>
      </rPr>
      <t xml:space="preserve">Відповідальний виконавець: </t>
    </r>
    <r>
      <rPr>
        <sz val="9"/>
        <rFont val="Times New Roman"/>
        <family val="1"/>
        <charset val="204"/>
      </rPr>
      <t xml:space="preserve">  Виконком Сумської  міської ради, КУ «Агенція промоції «Суми» Сумської міської ради
</t>
    </r>
    <r>
      <rPr>
        <b/>
        <i/>
        <u/>
        <sz val="9"/>
        <rFont val="Times New Roman"/>
        <family val="1"/>
        <charset val="204"/>
      </rPr>
      <t>Природоохоронні заходи  за    рахунок  цільових фондів (КТПКВКМБ-8340)</t>
    </r>
    <r>
      <rPr>
        <sz val="9"/>
        <rFont val="Times New Roman"/>
        <family val="1"/>
        <charset val="204"/>
      </rPr>
      <t xml:space="preserve">
</t>
    </r>
  </si>
  <si>
    <t>Директор Департаменту, фінансів, економіки та інвестицій Сумської міської ради                                                        Світлана ЛИПОВА</t>
  </si>
  <si>
    <r>
      <t xml:space="preserve">Захід 3. Нове будівництво модульної зливної станції біля очисних споруд за адресою: м. Суми вул. Гамалія, буд. 40
</t>
    </r>
    <r>
      <rPr>
        <b/>
        <i/>
        <u/>
        <sz val="9"/>
        <color theme="1"/>
        <rFont val="Times New Roman"/>
        <family val="1"/>
        <charset val="204"/>
      </rPr>
      <t>Відповідальний виконавець</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Будівництво    об’єктів    житлово-комунального господарства 
 (КТПКВКМБ - 7310)
Cпівфінансування  інвестиційних  проектів,  що реалізуються   за   рахунок   коштів   державного фонду регіонального   розвитку (КТПКВКМБ-7361)
Природоохоронні  заходи  за  рахунок  цільових фондів (КТПКВКМБ-8340)</t>
    </r>
    <r>
      <rPr>
        <sz val="9"/>
        <color theme="1"/>
        <rFont val="Times New Roman"/>
        <family val="1"/>
        <charset val="204"/>
      </rPr>
      <t xml:space="preserve">
</t>
    </r>
  </si>
  <si>
    <r>
      <t xml:space="preserve">Захід 1. Санітарне утримання, догляд за пам’ятками природи «Липові насадження», «Дуби» на вулицях Олександра Аніщенка, Герасима Кондратьєва, Петропавлівська, Сергія Табали 
</t>
    </r>
    <r>
      <rPr>
        <b/>
        <i/>
        <u/>
        <sz val="9"/>
        <color theme="1"/>
        <rFont val="Times New Roman"/>
        <family val="1"/>
        <charset val="204"/>
      </rPr>
      <t>Відповідальний виконавець:</t>
    </r>
    <r>
      <rPr>
        <sz val="9"/>
        <color theme="1"/>
        <rFont val="Times New Roman"/>
        <family val="1"/>
        <charset val="204"/>
      </rPr>
      <t xml:space="preserve">  Департамент інфраструктури міста Сумської міської ради, КП «Паркінг» Сумської міської ради
</t>
    </r>
    <r>
      <rPr>
        <b/>
        <i/>
        <u/>
        <sz val="9"/>
        <color theme="1"/>
        <rFont val="Times New Roman"/>
        <family val="1"/>
        <charset val="204"/>
      </rPr>
      <t>Природоохоронні заходи за рахунок цільових фондів (КТПКВКМБ-8340)</t>
    </r>
  </si>
  <si>
    <r>
      <t xml:space="preserve">Захід 1. Ліквідація наслідків буреломів, вітровалів на території Сумської міської територіальної громади
</t>
    </r>
    <r>
      <rPr>
        <b/>
        <i/>
        <u/>
        <sz val="9"/>
        <color theme="1"/>
        <rFont val="Times New Roman"/>
        <family val="1"/>
        <charset val="204"/>
      </rPr>
      <t>Відповідальний  виконавець:</t>
    </r>
    <r>
      <rPr>
        <sz val="9"/>
        <color theme="1"/>
        <rFont val="Times New Roman"/>
        <family val="1"/>
        <charset val="204"/>
      </rPr>
      <t xml:space="preserve">
Департамент інфраструктури  міста  Сумської  міської  ради
</t>
    </r>
    <r>
      <rPr>
        <b/>
        <i/>
        <u/>
        <sz val="9"/>
        <color theme="1"/>
        <rFont val="Times New Roman"/>
        <family val="1"/>
        <charset val="204"/>
      </rPr>
      <t>Природоохоронні  заходи  за  рахунок  цільових  фондів (КТПКВКМБ-8340)</t>
    </r>
  </si>
  <si>
    <r>
      <t xml:space="preserve">Захід 1. Забезпечення передачі відходів, що містять ртуть, сполуки ртуті (у тому числі відпрацьовані люмінесцентні лампи та прилади, що містять ртуть) в установах та закладах галузі «Освіта»
</t>
    </r>
    <r>
      <rPr>
        <b/>
        <i/>
        <u/>
        <sz val="9"/>
        <color theme="1"/>
        <rFont val="Times New Roman"/>
        <family val="1"/>
        <charset val="204"/>
      </rPr>
      <t>Відповідальний виконавець</t>
    </r>
    <r>
      <rPr>
        <sz val="9"/>
        <color theme="1"/>
        <rFont val="Times New Roman"/>
        <family val="1"/>
        <charset val="204"/>
      </rPr>
      <t xml:space="preserve">:   Управління освіти і науки Сумської міської ради
</t>
    </r>
    <r>
      <rPr>
        <b/>
        <i/>
        <u/>
        <sz val="9"/>
        <color theme="1"/>
        <rFont val="Times New Roman"/>
        <family val="1"/>
        <charset val="204"/>
      </rPr>
      <t>Природоохоронні  заходи  за  рахунок  цільових фондів
(КТПКВКМБ-8340)</t>
    </r>
  </si>
  <si>
    <t xml:space="preserve">                                                                                         Додаток 2
                                                                                           до Програми охорони навколишнього природного середовища 
                                                                                     Сумської міської територіальної громади на 2022-2024 роки 
</t>
  </si>
  <si>
    <t xml:space="preserve">Інші джерела </t>
  </si>
  <si>
    <t>Всього на виконання програми, у т.ч. за джерелами фінансування:</t>
  </si>
  <si>
    <t>тис.грн</t>
  </si>
  <si>
    <t>Затверджено у бюджеті СМГ (зі змінами)</t>
  </si>
  <si>
    <t>Інші джерела (зазначити)</t>
  </si>
  <si>
    <t>Інформація про виконання</t>
  </si>
  <si>
    <r>
      <rPr>
        <b/>
        <u/>
        <sz val="12"/>
        <rFont val="Times New Roman"/>
        <family val="1"/>
        <charset val="204"/>
      </rPr>
      <t>Виконавець</t>
    </r>
    <r>
      <rPr>
        <b/>
        <sz val="12"/>
        <rFont val="Times New Roman"/>
        <family val="1"/>
        <charset val="204"/>
      </rPr>
      <t xml:space="preserve">: Департамент забезпечення ресурсних платежів Сумської міської ради
</t>
    </r>
  </si>
  <si>
    <r>
      <rPr>
        <b/>
        <i/>
        <u/>
        <sz val="12"/>
        <color theme="1"/>
        <rFont val="Times New Roman"/>
        <family val="1"/>
        <charset val="204"/>
      </rPr>
      <t>Захід 1.1</t>
    </r>
    <r>
      <rPr>
        <u/>
        <sz val="12"/>
        <color theme="1"/>
        <rFont val="Times New Roman"/>
        <family val="1"/>
        <charset val="204"/>
      </rPr>
      <t xml:space="preserve"> </t>
    </r>
    <r>
      <rPr>
        <sz val="12"/>
        <color theme="1"/>
        <rFont val="Times New Roman"/>
        <family val="1"/>
        <charset val="204"/>
      </rPr>
      <t>Розробка технічної документації із землеустрою щодо інвентаризації земель територіальної громади, у томі числі під об’єктами нерухомого комунального майна, розробка технічної документації із землеустрою щодо поділу та об’єднання земельних ділянок, розроблення проектів землеустрою щодо відведення земельних ділянок, проведення топографо-геодезичних обстежень для виявлення порушень земельного законодавства; складання обмінного файлу у форматі XML для  реєстрації земельних ділянок у базі даних Державного земельного кадастру; здійснення інших заходів із землеустрою, всього, в т.ч. за джерелами фінансування:</t>
    </r>
  </si>
  <si>
    <r>
      <rPr>
        <b/>
        <i/>
        <u/>
        <sz val="12"/>
        <color theme="1"/>
        <rFont val="Times New Roman"/>
        <family val="1"/>
        <charset val="204"/>
      </rPr>
      <t>Захід 1.2</t>
    </r>
    <r>
      <rPr>
        <b/>
        <u/>
        <sz val="12"/>
        <color theme="1"/>
        <rFont val="Times New Roman"/>
        <family val="1"/>
        <charset val="204"/>
      </rPr>
      <t xml:space="preserve">. </t>
    </r>
    <r>
      <rPr>
        <sz val="12"/>
        <color theme="1"/>
        <rFont val="Times New Roman"/>
        <family val="1"/>
        <charset val="204"/>
      </rPr>
      <t>Розробка проектів землеустрою щодо встановлення (зміни) меж адміністративно-територіальних одиниць, всього, в т.ч. за джерелами фінансування:</t>
    </r>
  </si>
  <si>
    <r>
      <rPr>
        <b/>
        <i/>
        <u/>
        <sz val="12"/>
        <color theme="1"/>
        <rFont val="Times New Roman"/>
        <family val="1"/>
        <charset val="204"/>
      </rPr>
      <t>Захід 2.1.</t>
    </r>
    <r>
      <rPr>
        <b/>
        <sz val="12"/>
        <color theme="1"/>
        <rFont val="Times New Roman"/>
        <family val="1"/>
        <charset val="204"/>
      </rPr>
      <t xml:space="preserve"> </t>
    </r>
    <r>
      <rPr>
        <sz val="12"/>
        <color theme="1"/>
        <rFont val="Times New Roman"/>
        <family val="1"/>
        <charset val="204"/>
      </rPr>
      <t>Розробка проектно-технічної документації, інші заходи, всього, в т.ч. за джерелами фінансування:</t>
    </r>
  </si>
  <si>
    <r>
      <rPr>
        <b/>
        <i/>
        <u/>
        <sz val="12"/>
        <color theme="1"/>
        <rFont val="Times New Roman"/>
        <family val="1"/>
        <charset val="204"/>
      </rPr>
      <t xml:space="preserve">Захід 3.1. </t>
    </r>
    <r>
      <rPr>
        <sz val="12"/>
        <color theme="1"/>
        <rFont val="Times New Roman"/>
        <family val="1"/>
        <charset val="204"/>
      </rPr>
      <t>Проведення експертної грошової оцінки земельних ділянок, що підлягають продажу, всього, в т.ч. за джерелами фінансування</t>
    </r>
  </si>
  <si>
    <r>
      <rPr>
        <b/>
        <i/>
        <u/>
        <sz val="12"/>
        <color theme="1"/>
        <rFont val="Times New Roman"/>
        <family val="1"/>
        <charset val="204"/>
      </rPr>
      <t xml:space="preserve">Захід 4.1. </t>
    </r>
    <r>
      <rPr>
        <sz val="12"/>
        <color theme="1"/>
        <rFont val="Times New Roman"/>
        <family val="1"/>
        <charset val="204"/>
      </rPr>
      <t>Виготовлення паспортів водних об'єктів, всього, в т. ч. за джерелами фінансування</t>
    </r>
  </si>
  <si>
    <r>
      <rPr>
        <b/>
        <i/>
        <u/>
        <sz val="12"/>
        <color theme="1"/>
        <rFont val="Times New Roman"/>
        <family val="1"/>
        <charset val="204"/>
      </rPr>
      <t>Захід 5.1.</t>
    </r>
    <r>
      <rPr>
        <sz val="12"/>
        <color theme="1"/>
        <rFont val="Times New Roman"/>
        <family val="1"/>
        <charset val="204"/>
      </rPr>
      <t xml:space="preserve"> Викуп земельних ділянок для суспільних потреб, всього, в т.ч. за джерелами фінансування</t>
    </r>
  </si>
  <si>
    <r>
      <rPr>
        <b/>
        <i/>
        <u/>
        <sz val="12"/>
        <color theme="1"/>
        <rFont val="Times New Roman"/>
        <family val="1"/>
        <charset val="204"/>
      </rPr>
      <t xml:space="preserve">Захід 6.1. </t>
    </r>
    <r>
      <rPr>
        <sz val="12"/>
        <color theme="1"/>
        <rFont val="Times New Roman"/>
        <family val="1"/>
        <charset val="204"/>
      </rPr>
      <t>Сплата судового збору; виконавчого збору; витрат, пов’язаних з організацією та проведенням виконавчих дій; послуг професійної правничої допомоги адвокатів; штрафів; відшкодування шкоди та інших зобов’язань, у т. ч. стягнутих з Сумської міської ради та Сумського міського голови та пов'язаних з виконанням функцій, передбачених Положенням про Департамент забезпечення ресурсних платежів Сумської міської ради, всього, в т. ч. за джерелами фінансування</t>
    </r>
  </si>
  <si>
    <t>3617370,
3617961</t>
  </si>
  <si>
    <r>
      <rPr>
        <b/>
        <i/>
        <u/>
        <sz val="12"/>
        <color theme="1"/>
        <rFont val="Times New Roman"/>
        <family val="1"/>
        <charset val="204"/>
      </rPr>
      <t>Захід 1.3.</t>
    </r>
    <r>
      <rPr>
        <u/>
        <sz val="12"/>
        <color theme="1"/>
        <rFont val="Times New Roman"/>
        <family val="1"/>
        <charset val="204"/>
      </rPr>
      <t xml:space="preserve"> </t>
    </r>
    <r>
      <rPr>
        <sz val="12"/>
        <color theme="1"/>
        <rFont val="Times New Roman"/>
        <family val="1"/>
        <charset val="204"/>
      </rPr>
      <t>Розробка проекту землеустрою щодо організації і встановлення меж земель водного фонду та водоохоронних зон (прибережної захисної смуги Блакитних озер),  всього, в т.ч. за джерелами фінансування:</t>
    </r>
  </si>
  <si>
    <t>Розроблено 4 звіти про проведення експертної грошової оцінки земельних ділянок на суму 20,0 тис. грн.</t>
  </si>
  <si>
    <r>
      <t xml:space="preserve">                                                                                                                                       Інформація про хід виконання програми
                                                                                                                                                             за 2025 рік
</t>
    </r>
    <r>
      <rPr>
        <sz val="14"/>
        <color theme="1"/>
        <rFont val="Times New Roman"/>
        <family val="1"/>
        <charset val="204"/>
      </rPr>
      <t>1. Цільова Програма управління та ефективного використання  земельних ресурсів Сумської міської територіальної громад на 2025-2027 роки, затверджена  наказом Сумської міської військової адміністрації Сумського району Сумської області від 20.02.2025 № 37-СМВА (зі змінами)
2. Департамент забезпечення ресурсних платежів Сумської міської ради</t>
    </r>
  </si>
  <si>
    <r>
      <rPr>
        <b/>
        <u/>
        <sz val="12"/>
        <color theme="1"/>
        <rFont val="Times New Roman"/>
        <family val="1"/>
        <charset val="204"/>
      </rPr>
      <t xml:space="preserve">Виконавець: </t>
    </r>
    <r>
      <rPr>
        <b/>
        <sz val="12"/>
        <color theme="1"/>
        <rFont val="Times New Roman"/>
        <family val="1"/>
        <charset val="204"/>
      </rPr>
      <t xml:space="preserve">Департамент забезпечення ресурсних платежів Сумської міської ради </t>
    </r>
    <r>
      <rPr>
        <sz val="12"/>
        <color theme="1"/>
        <rFont val="Times New Roman"/>
        <family val="1"/>
        <charset val="204"/>
      </rPr>
      <t xml:space="preserve">                                       
</t>
    </r>
  </si>
  <si>
    <r>
      <rPr>
        <b/>
        <u/>
        <sz val="12"/>
        <color theme="1"/>
        <rFont val="Times New Roman"/>
        <family val="1"/>
        <charset val="204"/>
      </rPr>
      <t>Виконавець:</t>
    </r>
    <r>
      <rPr>
        <b/>
        <sz val="12"/>
        <color theme="1"/>
        <rFont val="Times New Roman"/>
        <family val="1"/>
        <charset val="204"/>
      </rPr>
      <t xml:space="preserve"> Департамент забезпечення ресурсних платежів Сумської міської ради</t>
    </r>
    <r>
      <rPr>
        <sz val="12"/>
        <color theme="1"/>
        <rFont val="Times New Roman"/>
        <family val="1"/>
        <charset val="204"/>
      </rPr>
      <t xml:space="preserve">                                        
</t>
    </r>
  </si>
  <si>
    <r>
      <t xml:space="preserve">
</t>
    </r>
    <r>
      <rPr>
        <b/>
        <u/>
        <sz val="12"/>
        <color theme="1"/>
        <rFont val="Times New Roman"/>
        <family val="1"/>
        <charset val="204"/>
      </rPr>
      <t>Виконавець:</t>
    </r>
    <r>
      <rPr>
        <b/>
        <sz val="12"/>
        <color theme="1"/>
        <rFont val="Times New Roman"/>
        <family val="1"/>
        <charset val="204"/>
      </rPr>
      <t xml:space="preserve"> Департамент забезпечення ресурсних платежів Сумської міської рад</t>
    </r>
    <r>
      <rPr>
        <sz val="12"/>
        <color theme="1"/>
        <rFont val="Times New Roman"/>
        <family val="1"/>
        <charset val="204"/>
      </rPr>
      <t xml:space="preserve">и       
 </t>
    </r>
  </si>
  <si>
    <t>Розробленно 5 проектів землеустрою щодо відведення земельних ділянок на загальну суму 43,0 тис. грн,  7,7 тис. грн відшкодовано покупцем і повернуто до бюджету.</t>
  </si>
  <si>
    <t>Викуплено 3 земельні ділянки для суспільних потреб під існуючими кладовищами.</t>
  </si>
  <si>
    <r>
      <rPr>
        <b/>
        <u/>
        <sz val="12"/>
        <color theme="1"/>
        <rFont val="Times New Roman"/>
        <family val="1"/>
        <charset val="204"/>
      </rPr>
      <t>Виконавець:</t>
    </r>
    <r>
      <rPr>
        <b/>
        <sz val="12"/>
        <color theme="1"/>
        <rFont val="Times New Roman"/>
        <family val="1"/>
        <charset val="204"/>
      </rPr>
      <t xml:space="preserve"> Департамент забезпечення ресурсних платежів Сумської міської ради   </t>
    </r>
    <r>
      <rPr>
        <sz val="12"/>
        <color theme="1"/>
        <rFont val="Times New Roman"/>
        <family val="1"/>
        <charset val="204"/>
      </rPr>
      <t xml:space="preserve">                                                                      Від продажу землі до бюджету Сумської міської територіальної громади надійшло 20,0</t>
    </r>
    <r>
      <rPr>
        <sz val="12"/>
        <color rgb="FFFF0000"/>
        <rFont val="Times New Roman"/>
        <family val="1"/>
        <charset val="204"/>
      </rPr>
      <t xml:space="preserve"> </t>
    </r>
    <r>
      <rPr>
        <sz val="12"/>
        <color theme="1"/>
        <rFont val="Times New Roman"/>
        <family val="1"/>
        <charset val="204"/>
      </rPr>
      <t xml:space="preserve">тис. грн (авансові внески в рахунок оплати ціни земельних ділянок).
   </t>
    </r>
  </si>
  <si>
    <t>Додаток 1 до Звіту</t>
  </si>
  <si>
    <t xml:space="preserve">Розроблено проект землеустрою щодо організації і встановлення меж земель водного фонду (прибережної захисної смуги Блакитних озер)  на території СМТГ.
</t>
  </si>
  <si>
    <t>Розроблено 2 проекти землеустрою щодо  встановлення (зміни) меж 2-х адміністративно-територіальних одиниць
 (с. Піщане, с. Битиця).</t>
  </si>
  <si>
    <r>
      <rPr>
        <b/>
        <u/>
        <sz val="12"/>
        <color theme="1"/>
        <rFont val="Times New Roman"/>
        <family val="1"/>
        <charset val="204"/>
      </rPr>
      <t>Виконавець:</t>
    </r>
    <r>
      <rPr>
        <b/>
        <sz val="12"/>
        <color theme="1"/>
        <rFont val="Times New Roman"/>
        <family val="1"/>
        <charset val="204"/>
      </rPr>
      <t xml:space="preserve"> Департамент забезпечення ресурсних платежів Сумської міської ради</t>
    </r>
    <r>
      <rPr>
        <sz val="12"/>
        <color theme="1"/>
        <rFont val="Times New Roman"/>
        <family val="1"/>
        <charset val="204"/>
      </rPr>
      <t xml:space="preserve"> 
У звітному періоді проведено 3 аукціони щодо продажу права оренди земельних ділянок на загальну річну суму орендної плати 551,1 тис. грн.
     </t>
    </r>
  </si>
  <si>
    <t xml:space="preserve">Розроблено технічні документації із землеустрою щодо інвентаризації земель комунальної власності, в тому числі під об’єктами нерухомого майна, в результаті чого було сформовано 64 земельні ділянки, виправлено відомості в Державному земельному кадастрі про 2 земельні ділянки; розроблено 3 проекти землеустрою щодо відведення 3-х земельних ділянок зі зміною цільового призначення.
    </t>
  </si>
  <si>
    <t xml:space="preserve">     Постійно проводилась претензійно-позовна робота щодо порушення прав Сумської міської територіальної громади на володіння, управління, користування та розпорядження земельними ресурсами територіальної громади.
     У звітному періоді подано 15 позовів про стягнення безпідставно збережених коштів внаслідок користування земельними ділянками комунальної власності без оформлення відповідних документів на загальну суму 5669,0 тис. грн.
Судом прийнято 13 рішень про стягнення безпідставно збережених коштів внаслідок користування земельними ділянками комунальної власності без оформлення відповідних документів на суму 1820,8  тис. грн.
     У результаті співпраці з відділами ДВС на користь міського бюджету у звітному періоді стягнуто 719,1 тис. грн за користування земельними ділянками комунальної власності без оформлення відповідних документів. 
     До бюджету також надійшло 2357,5 тис. грн заборгованості стягнутої за рішенням суду за користування земельними ділянками комунальної власності без оформлення відповідних документів, сплаченої боржниками добровільно на виконання рішень суду.
</t>
  </si>
  <si>
    <r>
      <rPr>
        <b/>
        <u/>
        <sz val="12"/>
        <color theme="1"/>
        <rFont val="Times New Roman"/>
        <family val="1"/>
        <charset val="204"/>
      </rPr>
      <t xml:space="preserve">Виконавець: </t>
    </r>
    <r>
      <rPr>
        <b/>
        <sz val="12"/>
        <color theme="1"/>
        <rFont val="Times New Roman"/>
        <family val="1"/>
        <charset val="204"/>
      </rPr>
      <t xml:space="preserve">Департамент забезпечення ресурсних платежів Сумської міської ради                                                                                     </t>
    </r>
    <r>
      <rPr>
        <sz val="12"/>
        <color theme="1"/>
        <rFont val="Times New Roman"/>
        <family val="1"/>
        <charset val="204"/>
      </rPr>
      <t xml:space="preserve">  </t>
    </r>
  </si>
  <si>
    <t>Виготовлено 2 паспорти  водних об’єктів (ставок, розташований за межами с. Вільшанка на території СМТГ та ставок, розташований за межами с. Кирияківщина на території СМТГ).</t>
  </si>
  <si>
    <t>Завдання 1. Здійснення заходів із землеустрою на території Сумської МТГ, всього, в т.ч. за джерелами фінансування:</t>
  </si>
  <si>
    <t>Завдання 2. Проведення земельних торгів (аукціонів),  всього, в т.ч. за джерелами фінансування:</t>
  </si>
  <si>
    <t>Завдання 3.  Продаж земельних ділянок всього, в т.ч. за джерелами фінансування:</t>
  </si>
  <si>
    <r>
      <t xml:space="preserve">Завдання 5. </t>
    </r>
    <r>
      <rPr>
        <b/>
        <sz val="12"/>
        <color theme="1"/>
        <rFont val="Times New Roman"/>
        <family val="1"/>
        <charset val="204"/>
      </rPr>
      <t xml:space="preserve"> </t>
    </r>
    <r>
      <rPr>
        <b/>
        <sz val="12"/>
        <color rgb="FF000000"/>
        <rFont val="Times New Roman"/>
        <family val="1"/>
        <charset val="204"/>
      </rPr>
      <t>Викуп земельних ділянок для суспільних потреб,  всього, в т.ч. за джерелами фінансування:</t>
    </r>
  </si>
  <si>
    <t>Завдання 4. Виготовлення паспортів водних об'єктів,  всього, в т.ч. за джерелами фінансування:</t>
  </si>
  <si>
    <t>Завдання 6. Проведення позовної роботи та виконання судових рішень у випадках порушення прав територіальної громади на володіння, управління, користування та розпорядження земельними ресурсами та з питань, що виникають у сфері містобудування та архітектури на території Сумської МТГ, всього, в т. ч. за джерелами фінансування</t>
  </si>
  <si>
    <t>Директор Департаменту забезпечення ресурсних платежів Сумської міської ради</t>
  </si>
  <si>
    <t xml:space="preserve">                                                                                                                                                                                                                 </t>
  </si>
  <si>
    <t xml:space="preserve">                                 Юрій КЛИМЕНКО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</si>
</sst>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00\ _₴_-;\-* #,##0.00\ _₴_-;_-* &quot;-&quot;??\ _₴_-;_-@_-"/>
    <numFmt numFmtId="166" formatCode="#,##0.00_ ;\-#,##0.00\ "/>
    <numFmt numFmtId="167" formatCode="#,##0.0"/>
  </numFmts>
  <fonts count="43" x14ac:knownFonts="1">
    <font>
      <sz val="11"/>
      <color theme="1"/>
      <name val="Calibri"/>
      <family val="2"/>
      <charset val="204"/>
      <scheme val="minor"/>
    </font>
    <font>
      <sz val="11"/>
      <color theme="1"/>
      <name val="Arial"/>
      <family val="2"/>
      <charset val="204"/>
    </font>
    <font>
      <sz val="12"/>
      <color theme="1"/>
      <name val="Times New Roman"/>
      <family val="1"/>
      <charset val="204"/>
    </font>
    <font>
      <b/>
      <sz val="14"/>
      <color theme="1"/>
      <name val="Times New Roman"/>
      <family val="1"/>
      <charset val="204"/>
    </font>
    <font>
      <sz val="9"/>
      <color theme="1"/>
      <name val="Times New Roman"/>
      <family val="1"/>
      <charset val="204"/>
    </font>
    <font>
      <b/>
      <sz val="10"/>
      <color theme="1"/>
      <name val="Times New Roman"/>
      <family val="1"/>
      <charset val="204"/>
    </font>
    <font>
      <sz val="10"/>
      <color theme="1"/>
      <name val="Times New Roman"/>
      <family val="1"/>
      <charset val="204"/>
    </font>
    <font>
      <b/>
      <sz val="9"/>
      <color theme="1"/>
      <name val="Times New Roman"/>
      <family val="1"/>
      <charset val="204"/>
    </font>
    <font>
      <i/>
      <sz val="10"/>
      <color theme="1"/>
      <name val="Times New Roman"/>
      <family val="1"/>
      <charset val="204"/>
    </font>
    <font>
      <sz val="11"/>
      <color theme="1"/>
      <name val="Times New Roman"/>
      <family val="1"/>
      <charset val="204"/>
    </font>
    <font>
      <sz val="14"/>
      <color theme="1"/>
      <name val="Times New Roman"/>
      <family val="1"/>
      <charset val="204"/>
    </font>
    <font>
      <b/>
      <i/>
      <u/>
      <sz val="10"/>
      <color theme="1"/>
      <name val="Times New Roman"/>
      <family val="1"/>
      <charset val="204"/>
    </font>
    <font>
      <sz val="11"/>
      <color theme="1"/>
      <name val="Calibri"/>
      <family val="2"/>
      <charset val="204"/>
      <scheme val="minor"/>
    </font>
    <font>
      <i/>
      <sz val="9"/>
      <color theme="1"/>
      <name val="Times New Roman"/>
      <family val="1"/>
      <charset val="204"/>
    </font>
    <font>
      <b/>
      <sz val="9"/>
      <name val="Times New Roman"/>
      <family val="1"/>
      <charset val="204"/>
    </font>
    <font>
      <sz val="9"/>
      <name val="Times New Roman"/>
      <family val="1"/>
      <charset val="204"/>
    </font>
    <font>
      <sz val="9"/>
      <color theme="1"/>
      <name val="Calibri"/>
      <family val="2"/>
      <charset val="204"/>
      <scheme val="minor"/>
    </font>
    <font>
      <b/>
      <i/>
      <u/>
      <sz val="9"/>
      <color theme="1"/>
      <name val="Times New Roman"/>
      <family val="1"/>
      <charset val="204"/>
    </font>
    <font>
      <sz val="9"/>
      <color theme="1"/>
      <name val="Calibri"/>
      <family val="2"/>
      <charset val="204"/>
    </font>
    <font>
      <b/>
      <sz val="9"/>
      <color theme="1"/>
      <name val="Calibri"/>
      <family val="2"/>
      <charset val="204"/>
      <scheme val="minor"/>
    </font>
    <font>
      <b/>
      <u/>
      <sz val="9"/>
      <color theme="1"/>
      <name val="Times New Roman"/>
      <family val="1"/>
      <charset val="204"/>
    </font>
    <font>
      <b/>
      <i/>
      <u/>
      <sz val="9"/>
      <name val="Times New Roman"/>
      <family val="1"/>
      <charset val="204"/>
    </font>
    <font>
      <sz val="9"/>
      <name val="Calibri"/>
      <family val="2"/>
      <charset val="204"/>
      <scheme val="minor"/>
    </font>
    <font>
      <b/>
      <i/>
      <sz val="9"/>
      <color theme="1"/>
      <name val="Times New Roman"/>
      <family val="1"/>
      <charset val="204"/>
    </font>
    <font>
      <sz val="9"/>
      <color theme="1"/>
      <name val="Rockwell"/>
      <family val="1"/>
    </font>
    <font>
      <sz val="13"/>
      <color theme="1"/>
      <name val="Times New Roman"/>
      <family val="1"/>
      <charset val="204"/>
    </font>
    <font>
      <b/>
      <sz val="13"/>
      <color theme="1"/>
      <name val="Times New Roman"/>
      <family val="1"/>
      <charset val="204"/>
    </font>
    <font>
      <sz val="13"/>
      <color theme="1"/>
      <name val="Calibri"/>
      <family val="2"/>
      <charset val="204"/>
      <scheme val="minor"/>
    </font>
    <font>
      <b/>
      <sz val="10"/>
      <color theme="1"/>
      <name val="Calibri"/>
      <family val="2"/>
      <charset val="204"/>
      <scheme val="minor"/>
    </font>
    <font>
      <sz val="10"/>
      <color theme="1"/>
      <name val="Calibri"/>
      <family val="2"/>
      <charset val="204"/>
      <scheme val="minor"/>
    </font>
    <font>
      <b/>
      <sz val="12"/>
      <color theme="1"/>
      <name val="Times New Roman"/>
      <family val="1"/>
      <charset val="204"/>
    </font>
    <font>
      <i/>
      <sz val="12"/>
      <color theme="1"/>
      <name val="Times New Roman"/>
      <family val="1"/>
      <charset val="204"/>
    </font>
    <font>
      <sz val="12"/>
      <color theme="1"/>
      <name val="Calibri"/>
      <family val="2"/>
      <charset val="204"/>
      <scheme val="minor"/>
    </font>
    <font>
      <u/>
      <sz val="12"/>
      <color theme="1"/>
      <name val="Times New Roman"/>
      <family val="1"/>
      <charset val="204"/>
    </font>
    <font>
      <b/>
      <sz val="12"/>
      <color theme="1"/>
      <name val="Calibri"/>
      <family val="2"/>
      <charset val="204"/>
      <scheme val="minor"/>
    </font>
    <font>
      <b/>
      <i/>
      <sz val="12"/>
      <color theme="1"/>
      <name val="Times New Roman"/>
      <family val="1"/>
      <charset val="204"/>
    </font>
    <font>
      <b/>
      <i/>
      <u/>
      <sz val="12"/>
      <color theme="1"/>
      <name val="Times New Roman"/>
      <family val="1"/>
      <charset val="204"/>
    </font>
    <font>
      <b/>
      <u/>
      <sz val="12"/>
      <color theme="1"/>
      <name val="Times New Roman"/>
      <family val="1"/>
      <charset val="204"/>
    </font>
    <font>
      <b/>
      <sz val="12"/>
      <color rgb="FF000000"/>
      <name val="Times New Roman"/>
      <family val="1"/>
      <charset val="204"/>
    </font>
    <font>
      <b/>
      <sz val="12"/>
      <name val="Times New Roman"/>
      <family val="1"/>
      <charset val="204"/>
    </font>
    <font>
      <b/>
      <u/>
      <sz val="12"/>
      <name val="Times New Roman"/>
      <family val="1"/>
      <charset val="204"/>
    </font>
    <font>
      <sz val="12"/>
      <color rgb="FFFF0000"/>
      <name val="Times New Roman"/>
      <family val="1"/>
      <charset val="204"/>
    </font>
    <font>
      <sz val="14"/>
      <color theme="1"/>
      <name val="Calibri"/>
      <family val="2"/>
      <charset val="204"/>
      <scheme val="minor"/>
    </font>
  </fonts>
  <fills count="4">
    <fill>
      <patternFill patternType="none"/>
    </fill>
    <fill>
      <patternFill patternType="gray125"/>
    </fill>
    <fill>
      <patternFill patternType="solid">
        <fgColor rgb="FFFFC000"/>
        <bgColor indexed="64"/>
      </patternFill>
    </fill>
    <fill>
      <patternFill patternType="solid">
        <fgColor theme="5"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43" fontId="12" fillId="0" borderId="0" applyFont="0" applyFill="0" applyBorder="0" applyAlignment="0" applyProtection="0"/>
  </cellStyleXfs>
  <cellXfs count="204">
    <xf numFmtId="0" fontId="0" fillId="0" borderId="0" xfId="0"/>
    <xf numFmtId="0" fontId="1" fillId="0" borderId="0" xfId="0" applyFont="1" applyAlignment="1">
      <alignment vertical="center"/>
    </xf>
    <xf numFmtId="0" fontId="2" fillId="0" borderId="0" xfId="0" applyFont="1" applyAlignment="1">
      <alignment horizontal="justify" vertical="center"/>
    </xf>
    <xf numFmtId="0" fontId="6" fillId="0" borderId="0" xfId="0" applyFont="1" applyAlignment="1">
      <alignment horizontal="justify" vertical="center"/>
    </xf>
    <xf numFmtId="0" fontId="10" fillId="0" borderId="0" xfId="0" applyFont="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indent="5"/>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0" fillId="0" borderId="1" xfId="0" applyBorder="1" applyAlignment="1">
      <alignment vertical="top" wrapText="1"/>
    </xf>
    <xf numFmtId="0" fontId="5" fillId="0" borderId="1" xfId="0" applyFont="1" applyBorder="1" applyAlignment="1">
      <alignment vertical="center" wrapText="1"/>
    </xf>
    <xf numFmtId="0" fontId="4" fillId="0" borderId="1" xfId="0" applyFont="1" applyBorder="1" applyAlignment="1">
      <alignment vertical="center" wrapText="1"/>
    </xf>
    <xf numFmtId="0" fontId="0" fillId="0" borderId="0" xfId="0" applyAlignment="1">
      <alignment wrapText="1"/>
    </xf>
    <xf numFmtId="0" fontId="0" fillId="0" borderId="0" xfId="0" applyAlignment="1">
      <alignment horizontal="center" vertical="center"/>
    </xf>
    <xf numFmtId="4" fontId="4" fillId="0" borderId="1" xfId="1" applyNumberFormat="1" applyFont="1" applyFill="1" applyBorder="1" applyAlignment="1">
      <alignment horizontal="center" vertical="center"/>
    </xf>
    <xf numFmtId="3"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shrinkToFit="1"/>
    </xf>
    <xf numFmtId="4" fontId="15"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165" fontId="0" fillId="0" borderId="0" xfId="0" applyNumberFormat="1"/>
    <xf numFmtId="2" fontId="4"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10" fillId="0" borderId="0" xfId="0" applyFont="1" applyAlignment="1">
      <alignment horizontal="left" vertical="center"/>
    </xf>
    <xf numFmtId="0" fontId="0" fillId="0" borderId="0" xfId="0" applyAlignment="1">
      <alignment horizontal="left" vertical="center"/>
    </xf>
    <xf numFmtId="0" fontId="14" fillId="0" borderId="1" xfId="0" applyFont="1" applyBorder="1" applyAlignment="1">
      <alignment horizontal="left" vertical="center" wrapText="1"/>
    </xf>
    <xf numFmtId="0" fontId="13" fillId="0" borderId="1" xfId="0" applyFont="1" applyBorder="1" applyAlignment="1">
      <alignment horizontal="center" vertical="center" wrapText="1"/>
    </xf>
    <xf numFmtId="0" fontId="4" fillId="0" borderId="1" xfId="0" applyFont="1" applyBorder="1" applyAlignment="1">
      <alignment horizontal="center" vertical="center"/>
    </xf>
    <xf numFmtId="4" fontId="4" fillId="0" borderId="1" xfId="1" applyNumberFormat="1" applyFont="1" applyFill="1" applyBorder="1" applyAlignment="1">
      <alignment horizontal="center" vertical="center" wrapText="1"/>
    </xf>
    <xf numFmtId="0" fontId="16" fillId="0" borderId="1" xfId="0" applyFont="1" applyBorder="1" applyAlignment="1">
      <alignment horizontal="center" vertical="center"/>
    </xf>
    <xf numFmtId="164" fontId="4" fillId="0" borderId="1"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7" fillId="0" borderId="1" xfId="0" applyFont="1" applyBorder="1" applyAlignment="1">
      <alignment horizontal="left" vertical="center" wrapText="1"/>
    </xf>
    <xf numFmtId="0" fontId="15"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9" fillId="2" borderId="1" xfId="0" applyFont="1" applyFill="1" applyBorder="1" applyAlignment="1">
      <alignment horizontal="center" vertical="center"/>
    </xf>
    <xf numFmtId="4" fontId="7" fillId="2"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4" fontId="7"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4" fontId="14" fillId="2" borderId="1" xfId="0" applyNumberFormat="1" applyFont="1" applyFill="1" applyBorder="1" applyAlignment="1">
      <alignment horizontal="center" vertical="center" shrinkToFit="1"/>
    </xf>
    <xf numFmtId="0" fontId="4" fillId="0" borderId="1" xfId="0" applyFont="1" applyBorder="1" applyAlignment="1">
      <alignment horizontal="center" vertical="top" wrapText="1"/>
    </xf>
    <xf numFmtId="0" fontId="0" fillId="0" borderId="0" xfId="0" applyAlignment="1">
      <alignment vertical="top"/>
    </xf>
    <xf numFmtId="3" fontId="4" fillId="0" borderId="1" xfId="0" applyNumberFormat="1" applyFont="1" applyBorder="1" applyAlignment="1">
      <alignment horizontal="center" vertical="top" wrapText="1"/>
    </xf>
    <xf numFmtId="0" fontId="7" fillId="2" borderId="1" xfId="0" applyFont="1" applyFill="1" applyBorder="1" applyAlignment="1">
      <alignment horizontal="center" vertical="top" wrapText="1"/>
    </xf>
    <xf numFmtId="4" fontId="7"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4" fontId="4" fillId="0" borderId="1"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166" fontId="4" fillId="0" borderId="1" xfId="1" applyNumberFormat="1" applyFont="1" applyFill="1" applyBorder="1" applyAlignment="1">
      <alignment horizontal="center" vertical="center" wrapText="1"/>
    </xf>
    <xf numFmtId="0" fontId="17" fillId="0" borderId="1" xfId="0" applyFont="1" applyBorder="1" applyAlignment="1">
      <alignment horizontal="left" vertical="top" wrapText="1"/>
    </xf>
    <xf numFmtId="0" fontId="27" fillId="0" borderId="0" xfId="0" applyFont="1" applyFill="1" applyAlignment="1">
      <alignment horizontal="center" vertical="center"/>
    </xf>
    <xf numFmtId="0" fontId="0" fillId="0" borderId="0" xfId="0"/>
    <xf numFmtId="0" fontId="26" fillId="0" borderId="0" xfId="0" applyFont="1" applyFill="1" applyAlignment="1"/>
    <xf numFmtId="0" fontId="26" fillId="0" borderId="0" xfId="0" applyFont="1" applyFill="1" applyAlignment="1">
      <alignment vertical="center"/>
    </xf>
    <xf numFmtId="0" fontId="29" fillId="0" borderId="0" xfId="0" applyFont="1"/>
    <xf numFmtId="2" fontId="29" fillId="0" borderId="0" xfId="0" applyNumberFormat="1" applyFont="1"/>
    <xf numFmtId="0" fontId="0" fillId="0" borderId="0" xfId="0" applyFont="1"/>
    <xf numFmtId="2" fontId="0" fillId="0" borderId="0" xfId="0" applyNumberFormat="1" applyFont="1"/>
    <xf numFmtId="2" fontId="9" fillId="0" borderId="0" xfId="0" applyNumberFormat="1" applyFont="1" applyBorder="1" applyAlignment="1">
      <alignment horizontal="center" vertical="top"/>
    </xf>
    <xf numFmtId="4" fontId="0" fillId="0" borderId="0" xfId="0" applyNumberFormat="1" applyFont="1" applyAlignment="1">
      <alignment vertical="top"/>
    </xf>
    <xf numFmtId="0" fontId="3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top" wrapText="1"/>
    </xf>
    <xf numFmtId="0" fontId="31" fillId="0" borderId="1" xfId="0" applyFont="1" applyFill="1" applyBorder="1" applyAlignment="1">
      <alignment horizontal="center" wrapText="1"/>
    </xf>
    <xf numFmtId="0" fontId="30" fillId="0" borderId="1" xfId="0" applyFont="1" applyFill="1" applyBorder="1" applyAlignment="1">
      <alignment horizontal="left" vertical="center" wrapText="1"/>
    </xf>
    <xf numFmtId="0" fontId="2" fillId="0" borderId="1" xfId="0" applyNumberFormat="1" applyFont="1" applyFill="1" applyBorder="1" applyAlignment="1">
      <alignment vertical="top" wrapText="1"/>
    </xf>
    <xf numFmtId="0" fontId="30"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NumberFormat="1" applyFont="1" applyBorder="1" applyAlignment="1">
      <alignment horizontal="center" vertical="top" wrapText="1"/>
    </xf>
    <xf numFmtId="0" fontId="2" fillId="0" borderId="1" xfId="0" applyNumberFormat="1" applyFont="1" applyBorder="1" applyAlignment="1">
      <alignment horizontal="center" vertical="top"/>
    </xf>
    <xf numFmtId="0" fontId="2" fillId="0" borderId="1" xfId="0" applyFont="1" applyBorder="1"/>
    <xf numFmtId="0" fontId="2" fillId="0" borderId="6" xfId="0" applyFont="1" applyBorder="1" applyAlignment="1">
      <alignment horizontal="left" vertical="center" wrapText="1"/>
    </xf>
    <xf numFmtId="4" fontId="2" fillId="0" borderId="1" xfId="0" applyNumberFormat="1" applyFont="1" applyBorder="1" applyAlignment="1">
      <alignment horizontal="center" vertical="top"/>
    </xf>
    <xf numFmtId="0" fontId="2" fillId="0" borderId="8" xfId="0" applyFont="1" applyBorder="1" applyAlignment="1">
      <alignment horizontal="left" vertical="center" wrapText="1"/>
    </xf>
    <xf numFmtId="0" fontId="2" fillId="0" borderId="3" xfId="0" applyFont="1" applyBorder="1"/>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167" fontId="2" fillId="0" borderId="1" xfId="0" applyNumberFormat="1" applyFont="1" applyFill="1" applyBorder="1" applyAlignment="1" applyProtection="1">
      <alignment horizontal="center" vertical="top" wrapText="1"/>
      <protection locked="0"/>
    </xf>
    <xf numFmtId="0" fontId="35" fillId="0" borderId="1" xfId="0" applyFont="1" applyBorder="1" applyAlignment="1">
      <alignment vertical="top" wrapText="1"/>
    </xf>
    <xf numFmtId="0" fontId="2" fillId="0" borderId="1" xfId="0" applyNumberFormat="1" applyFont="1" applyFill="1" applyBorder="1" applyAlignment="1">
      <alignment horizontal="center" vertical="top" wrapText="1"/>
    </xf>
    <xf numFmtId="0" fontId="30" fillId="0" borderId="1" xfId="0" applyNumberFormat="1" applyFont="1" applyFill="1" applyBorder="1" applyAlignment="1">
      <alignment vertical="top" wrapText="1"/>
    </xf>
    <xf numFmtId="0" fontId="2" fillId="0" borderId="1" xfId="0" applyFont="1" applyBorder="1" applyAlignment="1">
      <alignment vertical="top" wrapText="1"/>
    </xf>
    <xf numFmtId="0" fontId="2" fillId="0" borderId="0" xfId="0" applyFont="1"/>
    <xf numFmtId="0" fontId="2" fillId="0" borderId="1" xfId="0" applyFont="1" applyBorder="1" applyAlignment="1">
      <alignment horizontal="left" vertical="top" wrapText="1"/>
    </xf>
    <xf numFmtId="0" fontId="30" fillId="0" borderId="0" xfId="0" applyFont="1"/>
    <xf numFmtId="0" fontId="2" fillId="0" borderId="1" xfId="0" applyNumberFormat="1" applyFont="1" applyBorder="1" applyAlignment="1">
      <alignment horizontal="left" vertical="top" wrapText="1" indent="1"/>
    </xf>
    <xf numFmtId="0" fontId="2" fillId="0" borderId="3" xfId="0" applyNumberFormat="1" applyFont="1" applyBorder="1" applyAlignment="1">
      <alignment horizontal="left" vertical="top" wrapText="1" indent="1"/>
    </xf>
    <xf numFmtId="0" fontId="30" fillId="0" borderId="1" xfId="0" applyFont="1" applyFill="1" applyBorder="1" applyAlignment="1">
      <alignment vertical="top" wrapText="1"/>
    </xf>
    <xf numFmtId="0" fontId="30" fillId="0" borderId="1" xfId="0" applyNumberFormat="1" applyFont="1" applyBorder="1" applyAlignment="1">
      <alignment horizontal="center" vertical="top"/>
    </xf>
    <xf numFmtId="0" fontId="30" fillId="0" borderId="1" xfId="0" applyFont="1" applyBorder="1"/>
    <xf numFmtId="0" fontId="0" fillId="0" borderId="0" xfId="0" applyFont="1" applyFill="1"/>
    <xf numFmtId="0" fontId="29" fillId="0" borderId="0" xfId="0" applyFont="1" applyFill="1"/>
    <xf numFmtId="0" fontId="28" fillId="0" borderId="0" xfId="0" applyFont="1" applyFill="1"/>
    <xf numFmtId="4" fontId="0" fillId="0" borderId="0" xfId="0" applyNumberFormat="1" applyFont="1" applyFill="1"/>
    <xf numFmtId="0" fontId="30" fillId="0" borderId="1" xfId="0" applyFont="1" applyFill="1" applyBorder="1" applyAlignment="1">
      <alignment horizontal="left" vertical="top" wrapText="1"/>
    </xf>
    <xf numFmtId="0" fontId="30" fillId="0" borderId="1" xfId="0" applyFont="1" applyFill="1" applyBorder="1" applyAlignment="1">
      <alignment horizontal="center" vertical="top" wrapText="1"/>
    </xf>
    <xf numFmtId="0" fontId="2" fillId="0" borderId="1" xfId="0" applyFont="1" applyFill="1" applyBorder="1" applyAlignment="1">
      <alignment vertical="center" wrapText="1"/>
    </xf>
    <xf numFmtId="0" fontId="2" fillId="0" borderId="1" xfId="0" applyNumberFormat="1" applyFont="1" applyBorder="1" applyAlignment="1">
      <alignment horizontal="center" vertical="center" wrapText="1"/>
    </xf>
    <xf numFmtId="0" fontId="30" fillId="0" borderId="1" xfId="0" applyFont="1" applyBorder="1" applyAlignment="1">
      <alignment vertical="top"/>
    </xf>
    <xf numFmtId="0" fontId="2" fillId="0" borderId="1" xfId="0" applyFont="1" applyFill="1" applyBorder="1" applyAlignment="1">
      <alignment horizontal="center" vertical="top" wrapText="1"/>
    </xf>
    <xf numFmtId="164" fontId="30" fillId="0" borderId="1" xfId="1" applyNumberFormat="1" applyFont="1" applyFill="1" applyBorder="1" applyAlignment="1" applyProtection="1">
      <alignment horizontal="center" vertical="center" shrinkToFit="1"/>
      <protection locked="0"/>
    </xf>
    <xf numFmtId="164" fontId="32" fillId="0" borderId="0" xfId="0" applyNumberFormat="1" applyFont="1"/>
    <xf numFmtId="164" fontId="2" fillId="0" borderId="1" xfId="1" applyNumberFormat="1" applyFont="1" applyFill="1" applyBorder="1" applyAlignment="1" applyProtection="1">
      <alignment horizontal="center" vertical="center" shrinkToFit="1"/>
      <protection locked="0"/>
    </xf>
    <xf numFmtId="164" fontId="30" fillId="0" borderId="1" xfId="1" applyNumberFormat="1" applyFont="1" applyFill="1" applyBorder="1" applyAlignment="1" applyProtection="1">
      <alignment horizontal="center" vertical="center" wrapText="1"/>
      <protection locked="0"/>
    </xf>
    <xf numFmtId="164" fontId="2" fillId="0" borderId="1" xfId="1" applyNumberFormat="1" applyFont="1" applyFill="1" applyBorder="1" applyAlignment="1" applyProtection="1">
      <alignment horizontal="center" vertical="center" wrapText="1"/>
      <protection locked="0"/>
    </xf>
    <xf numFmtId="164" fontId="30" fillId="0" borderId="1" xfId="0" applyNumberFormat="1" applyFont="1" applyFill="1" applyBorder="1" applyAlignment="1">
      <alignment horizontal="center" vertical="top"/>
    </xf>
    <xf numFmtId="164" fontId="2" fillId="0" borderId="1" xfId="0" applyNumberFormat="1" applyFont="1" applyBorder="1" applyAlignment="1">
      <alignment horizontal="center" vertical="top"/>
    </xf>
    <xf numFmtId="164" fontId="2" fillId="0" borderId="1" xfId="0" applyNumberFormat="1" applyFont="1" applyFill="1" applyBorder="1" applyAlignment="1">
      <alignment horizontal="center" vertical="top"/>
    </xf>
    <xf numFmtId="164" fontId="2" fillId="0" borderId="1" xfId="0" applyNumberFormat="1" applyFont="1" applyBorder="1"/>
    <xf numFmtId="164" fontId="2" fillId="0" borderId="1" xfId="0" applyNumberFormat="1" applyFont="1" applyFill="1" applyBorder="1"/>
    <xf numFmtId="164" fontId="2" fillId="0" borderId="1" xfId="0" applyNumberFormat="1" applyFont="1" applyBorder="1" applyAlignment="1">
      <alignment horizontal="center" vertical="top" wrapText="1"/>
    </xf>
    <xf numFmtId="164" fontId="2" fillId="0" borderId="1" xfId="0" applyNumberFormat="1" applyFont="1" applyFill="1" applyBorder="1" applyAlignment="1">
      <alignment horizontal="center" vertical="top" wrapText="1"/>
    </xf>
    <xf numFmtId="164" fontId="32" fillId="0" borderId="1" xfId="0" applyNumberFormat="1" applyFont="1" applyBorder="1"/>
    <xf numFmtId="164" fontId="30" fillId="0" borderId="1" xfId="0" applyNumberFormat="1" applyFont="1" applyFill="1" applyBorder="1" applyAlignment="1">
      <alignment horizontal="center" vertical="top" wrapText="1"/>
    </xf>
    <xf numFmtId="164" fontId="32" fillId="0" borderId="1" xfId="0" applyNumberFormat="1" applyFont="1" applyBorder="1" applyAlignment="1">
      <alignment horizontal="center" vertical="top"/>
    </xf>
    <xf numFmtId="164" fontId="2" fillId="0" borderId="1" xfId="0" applyNumberFormat="1" applyFont="1" applyBorder="1" applyAlignment="1">
      <alignment vertical="top"/>
    </xf>
    <xf numFmtId="164" fontId="30" fillId="0" borderId="1" xfId="0" applyNumberFormat="1" applyFont="1" applyBorder="1" applyAlignment="1">
      <alignment horizontal="center" vertical="top" wrapText="1"/>
    </xf>
    <xf numFmtId="164" fontId="2" fillId="0" borderId="1" xfId="0" applyNumberFormat="1" applyFont="1" applyBorder="1" applyAlignment="1">
      <alignment horizontal="center" vertical="center" wrapText="1"/>
    </xf>
    <xf numFmtId="164" fontId="28" fillId="0" borderId="1" xfId="0" applyNumberFormat="1" applyFont="1" applyFill="1" applyBorder="1"/>
    <xf numFmtId="164" fontId="34" fillId="0" borderId="1" xfId="0" applyNumberFormat="1" applyFont="1" applyFill="1" applyBorder="1"/>
    <xf numFmtId="164" fontId="28" fillId="0" borderId="1" xfId="0" applyNumberFormat="1" applyFont="1" applyBorder="1"/>
    <xf numFmtId="164" fontId="2" fillId="0" borderId="3" xfId="0" applyNumberFormat="1" applyFont="1" applyBorder="1" applyAlignment="1">
      <alignment horizontal="center" vertical="top"/>
    </xf>
    <xf numFmtId="164" fontId="30" fillId="0" borderId="1" xfId="0" applyNumberFormat="1" applyFont="1" applyFill="1" applyBorder="1" applyAlignment="1" applyProtection="1">
      <alignment horizontal="center" vertical="top" wrapText="1"/>
      <protection locked="0"/>
    </xf>
    <xf numFmtId="164" fontId="2" fillId="0" borderId="1" xfId="0" applyNumberFormat="1" applyFont="1" applyFill="1" applyBorder="1" applyAlignment="1" applyProtection="1">
      <alignment horizontal="center" vertical="top" wrapText="1"/>
      <protection locked="0"/>
    </xf>
    <xf numFmtId="0" fontId="10" fillId="0" borderId="0" xfId="0" applyFont="1" applyAlignment="1">
      <alignment vertical="center" wrapText="1"/>
    </xf>
    <xf numFmtId="0" fontId="2" fillId="0" borderId="1" xfId="0" applyNumberFormat="1" applyFont="1" applyBorder="1" applyAlignment="1">
      <alignment horizontal="left" vertical="top" wrapText="1"/>
    </xf>
    <xf numFmtId="0" fontId="2" fillId="0" borderId="1" xfId="0" applyFont="1" applyFill="1" applyBorder="1" applyAlignment="1">
      <alignment horizontal="left" vertical="top" wrapText="1"/>
    </xf>
    <xf numFmtId="0" fontId="38" fillId="0" borderId="1" xfId="0" applyFont="1" applyFill="1" applyBorder="1" applyAlignment="1">
      <alignment vertical="top" wrapText="1"/>
    </xf>
    <xf numFmtId="0" fontId="38" fillId="0" borderId="1" xfId="0" applyNumberFormat="1" applyFont="1" applyFill="1" applyBorder="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top"/>
    </xf>
    <xf numFmtId="0" fontId="7"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left" vertical="center" wrapText="1"/>
    </xf>
    <xf numFmtId="0" fontId="16"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5" fillId="0" borderId="1" xfId="0" applyFont="1" applyBorder="1" applyAlignment="1">
      <alignment horizontal="left" vertical="top" wrapText="1"/>
    </xf>
    <xf numFmtId="0" fontId="22" fillId="0" borderId="1" xfId="0" applyFont="1" applyBorder="1" applyAlignment="1">
      <alignment horizontal="left" vertical="top" wrapText="1"/>
    </xf>
    <xf numFmtId="0" fontId="4" fillId="0" borderId="1" xfId="0" applyFont="1" applyBorder="1" applyAlignment="1">
      <alignment horizontal="center" vertical="center"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16" fillId="0" borderId="1" xfId="0" applyFont="1" applyBorder="1" applyAlignment="1">
      <alignment horizontal="left" vertical="top" wrapText="1"/>
    </xf>
    <xf numFmtId="0" fontId="15" fillId="0" borderId="1" xfId="0" applyFont="1" applyBorder="1" applyAlignment="1">
      <alignment horizontal="left" vertical="center" wrapText="1"/>
    </xf>
    <xf numFmtId="0" fontId="22" fillId="0" borderId="1" xfId="0" applyFont="1" applyBorder="1" applyAlignment="1">
      <alignment horizontal="left" vertical="center" wrapText="1"/>
    </xf>
    <xf numFmtId="0" fontId="7"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0" fontId="16" fillId="3" borderId="1" xfId="0" applyFont="1" applyFill="1" applyBorder="1" applyAlignment="1">
      <alignment horizontal="left" vertical="center" wrapText="1"/>
    </xf>
    <xf numFmtId="0" fontId="10" fillId="0" borderId="0" xfId="0" applyFont="1" applyAlignment="1">
      <alignment horizontal="center" vertical="top" wrapText="1"/>
    </xf>
    <xf numFmtId="0" fontId="26" fillId="0" borderId="0" xfId="0" applyFont="1" applyAlignment="1">
      <alignment horizontal="center" vertical="center"/>
    </xf>
    <xf numFmtId="0" fontId="26" fillId="0" borderId="0" xfId="0" applyFont="1" applyAlignment="1">
      <alignment horizontal="center" vertical="center" wrapText="1"/>
    </xf>
    <xf numFmtId="0" fontId="27" fillId="0" borderId="2" xfId="0" applyFont="1" applyBorder="1" applyAlignment="1">
      <alignment horizontal="center" vertical="center" wrapText="1"/>
    </xf>
    <xf numFmtId="0" fontId="10" fillId="0" borderId="0" xfId="0" applyFont="1" applyAlignment="1">
      <alignment horizontal="right" vertical="top"/>
    </xf>
    <xf numFmtId="0" fontId="30" fillId="0" borderId="0" xfId="0" applyFont="1" applyAlignment="1">
      <alignment horizontal="right" vertical="top"/>
    </xf>
    <xf numFmtId="0" fontId="10" fillId="0" borderId="0" xfId="0" applyFont="1" applyFill="1" applyAlignment="1">
      <alignment horizontal="center" vertical="center" wrapText="1"/>
    </xf>
    <xf numFmtId="0" fontId="42" fillId="0" borderId="0" xfId="0" applyFont="1" applyFill="1" applyAlignment="1">
      <alignment horizontal="center" vertical="center"/>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9" fillId="0" borderId="2" xfId="0" applyFont="1" applyBorder="1"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justify"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wrapText="1"/>
    </xf>
    <xf numFmtId="0" fontId="10" fillId="0" borderId="0" xfId="0" applyFont="1"/>
    <xf numFmtId="0" fontId="2" fillId="0" borderId="0" xfId="0" applyFont="1" applyAlignment="1">
      <alignment horizontal="center"/>
    </xf>
    <xf numFmtId="0" fontId="30" fillId="0" borderId="0" xfId="0" applyFont="1" applyAlignment="1">
      <alignment horizont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6"/>
  <sheetViews>
    <sheetView view="pageLayout" zoomScaleNormal="100" workbookViewId="0">
      <selection activeCell="J4" sqref="J4"/>
    </sheetView>
  </sheetViews>
  <sheetFormatPr defaultRowHeight="15" x14ac:dyDescent="0.25"/>
  <cols>
    <col min="1" max="1" width="33.7109375" customWidth="1"/>
    <col min="2" max="2" width="17.140625" customWidth="1"/>
    <col min="3" max="3" width="32.28515625" customWidth="1"/>
    <col min="4" max="4" width="13.42578125" customWidth="1"/>
    <col min="5" max="7" width="15.85546875" customWidth="1"/>
  </cols>
  <sheetData>
    <row r="1" spans="1:7" ht="63.75" customHeight="1" x14ac:dyDescent="0.25">
      <c r="A1" s="178" t="s">
        <v>204</v>
      </c>
      <c r="B1" s="178"/>
      <c r="C1" s="178"/>
      <c r="D1" s="178"/>
      <c r="E1" s="178"/>
      <c r="F1" s="178"/>
      <c r="G1" s="178"/>
    </row>
    <row r="2" spans="1:7" ht="16.5" x14ac:dyDescent="0.25">
      <c r="A2" s="179" t="s">
        <v>170</v>
      </c>
      <c r="B2" s="179"/>
      <c r="C2" s="179"/>
      <c r="D2" s="179"/>
      <c r="E2" s="179"/>
      <c r="F2" s="179"/>
      <c r="G2" s="179"/>
    </row>
    <row r="3" spans="1:7" x14ac:dyDescent="0.25">
      <c r="A3" s="180" t="s">
        <v>193</v>
      </c>
      <c r="B3" s="180"/>
      <c r="C3" s="180"/>
      <c r="D3" s="180"/>
      <c r="E3" s="180"/>
      <c r="F3" s="180"/>
      <c r="G3" s="180"/>
    </row>
    <row r="4" spans="1:7" ht="25.5" customHeight="1" x14ac:dyDescent="0.25">
      <c r="A4" s="181"/>
      <c r="B4" s="181"/>
      <c r="C4" s="181"/>
      <c r="D4" s="181"/>
      <c r="E4" s="181"/>
      <c r="F4" s="181"/>
      <c r="G4" s="181"/>
    </row>
    <row r="5" spans="1:7" ht="21" customHeight="1" x14ac:dyDescent="0.25">
      <c r="A5" s="170" t="s">
        <v>13</v>
      </c>
      <c r="B5" s="170" t="s">
        <v>14</v>
      </c>
      <c r="C5" s="170" t="s">
        <v>15</v>
      </c>
      <c r="D5" s="159" t="s">
        <v>16</v>
      </c>
      <c r="E5" s="159" t="s">
        <v>168</v>
      </c>
      <c r="F5" s="159"/>
      <c r="G5" s="159"/>
    </row>
    <row r="6" spans="1:7" ht="26.25" customHeight="1" x14ac:dyDescent="0.25">
      <c r="A6" s="170"/>
      <c r="B6" s="170"/>
      <c r="C6" s="170"/>
      <c r="D6" s="159"/>
      <c r="E6" s="44" t="s">
        <v>69</v>
      </c>
      <c r="F6" s="44" t="s">
        <v>70</v>
      </c>
      <c r="G6" s="44" t="s">
        <v>71</v>
      </c>
    </row>
    <row r="7" spans="1:7" x14ac:dyDescent="0.25">
      <c r="A7" s="32">
        <v>1</v>
      </c>
      <c r="B7" s="32">
        <v>2</v>
      </c>
      <c r="C7" s="32">
        <v>3</v>
      </c>
      <c r="D7" s="32">
        <v>4</v>
      </c>
      <c r="E7" s="32">
        <v>5</v>
      </c>
      <c r="F7" s="32">
        <v>6</v>
      </c>
      <c r="G7" s="32">
        <v>7</v>
      </c>
    </row>
    <row r="8" spans="1:7" ht="24" x14ac:dyDescent="0.25">
      <c r="A8" s="161" t="s">
        <v>17</v>
      </c>
      <c r="B8" s="40" t="s">
        <v>18</v>
      </c>
      <c r="C8" s="40" t="s">
        <v>176</v>
      </c>
      <c r="D8" s="46" t="s">
        <v>83</v>
      </c>
      <c r="E8" s="46">
        <v>25</v>
      </c>
      <c r="F8" s="46">
        <v>31</v>
      </c>
      <c r="G8" s="46">
        <v>26</v>
      </c>
    </row>
    <row r="9" spans="1:7" ht="24" x14ac:dyDescent="0.25">
      <c r="A9" s="161"/>
      <c r="B9" s="40" t="s">
        <v>19</v>
      </c>
      <c r="C9" s="43" t="s">
        <v>186</v>
      </c>
      <c r="D9" s="46" t="s">
        <v>91</v>
      </c>
      <c r="E9" s="27">
        <f>SUM(E14+E26+E50+E74+E86+E94+E160+E176+E196+E200+E208)/11</f>
        <v>98.181818181818187</v>
      </c>
      <c r="F9" s="27">
        <f>SUM(F14+F26+F50+F62+F74+F86+F94+F160+F176+F184)/10</f>
        <v>94.666666666666657</v>
      </c>
      <c r="G9" s="27">
        <f>SUM(G14+G26+G50+G74+G86+G94+G160+G176+G184+G229)/10</f>
        <v>100</v>
      </c>
    </row>
    <row r="10" spans="1:7" x14ac:dyDescent="0.25">
      <c r="A10" s="159" t="s">
        <v>68</v>
      </c>
      <c r="B10" s="159"/>
      <c r="C10" s="159"/>
      <c r="D10" s="159"/>
      <c r="E10" s="159"/>
      <c r="F10" s="159"/>
      <c r="G10" s="159"/>
    </row>
    <row r="11" spans="1:7" x14ac:dyDescent="0.25">
      <c r="A11" s="163" t="s">
        <v>72</v>
      </c>
      <c r="B11" s="40" t="s">
        <v>18</v>
      </c>
      <c r="C11" s="40" t="s">
        <v>87</v>
      </c>
      <c r="D11" s="46" t="s">
        <v>83</v>
      </c>
      <c r="E11" s="35">
        <v>7</v>
      </c>
      <c r="F11" s="46">
        <v>6</v>
      </c>
      <c r="G11" s="46">
        <v>18</v>
      </c>
    </row>
    <row r="12" spans="1:7" x14ac:dyDescent="0.25">
      <c r="A12" s="177"/>
      <c r="B12" s="40" t="s">
        <v>21</v>
      </c>
      <c r="C12" s="48" t="s">
        <v>84</v>
      </c>
      <c r="D12" s="49" t="s">
        <v>142</v>
      </c>
      <c r="E12" s="50">
        <v>10500</v>
      </c>
      <c r="F12" s="50">
        <v>10000</v>
      </c>
      <c r="G12" s="50">
        <f>G15+G19</f>
        <v>22000</v>
      </c>
    </row>
    <row r="13" spans="1:7" x14ac:dyDescent="0.25">
      <c r="A13" s="177"/>
      <c r="B13" s="40" t="s">
        <v>22</v>
      </c>
      <c r="C13" s="40" t="s">
        <v>85</v>
      </c>
      <c r="D13" s="46" t="s">
        <v>86</v>
      </c>
      <c r="E13" s="25">
        <f>E12/E11</f>
        <v>1500</v>
      </c>
      <c r="F13" s="25">
        <f>F12/F11</f>
        <v>1666.6666666666667</v>
      </c>
      <c r="G13" s="27">
        <f>G12/G11</f>
        <v>1222.2222222222222</v>
      </c>
    </row>
    <row r="14" spans="1:7" x14ac:dyDescent="0.25">
      <c r="A14" s="177"/>
      <c r="B14" s="40" t="s">
        <v>19</v>
      </c>
      <c r="C14" s="43" t="s">
        <v>187</v>
      </c>
      <c r="D14" s="46" t="s">
        <v>91</v>
      </c>
      <c r="E14" s="46">
        <v>100</v>
      </c>
      <c r="F14" s="46">
        <v>100</v>
      </c>
      <c r="G14" s="46">
        <v>100</v>
      </c>
    </row>
    <row r="15" spans="1:7" ht="36.75" customHeight="1" x14ac:dyDescent="0.25">
      <c r="A15" s="160" t="s">
        <v>189</v>
      </c>
      <c r="B15" s="40" t="s">
        <v>21</v>
      </c>
      <c r="C15" s="60" t="s">
        <v>84</v>
      </c>
      <c r="D15" s="57" t="s">
        <v>142</v>
      </c>
      <c r="E15" s="53">
        <v>10500</v>
      </c>
      <c r="F15" s="57"/>
      <c r="G15" s="51">
        <v>6000</v>
      </c>
    </row>
    <row r="16" spans="1:7" ht="36.75" customHeight="1" x14ac:dyDescent="0.25">
      <c r="A16" s="160"/>
      <c r="B16" s="40" t="s">
        <v>18</v>
      </c>
      <c r="C16" s="40" t="s">
        <v>87</v>
      </c>
      <c r="D16" s="46" t="s">
        <v>83</v>
      </c>
      <c r="E16" s="33">
        <v>7</v>
      </c>
      <c r="F16" s="46"/>
      <c r="G16" s="46">
        <v>5</v>
      </c>
    </row>
    <row r="17" spans="1:7" ht="36.75" customHeight="1" x14ac:dyDescent="0.25">
      <c r="A17" s="160"/>
      <c r="B17" s="40" t="s">
        <v>22</v>
      </c>
      <c r="C17" s="40" t="s">
        <v>85</v>
      </c>
      <c r="D17" s="46" t="s">
        <v>86</v>
      </c>
      <c r="E17" s="46">
        <v>1500</v>
      </c>
      <c r="F17" s="46"/>
      <c r="G17" s="46">
        <v>1200</v>
      </c>
    </row>
    <row r="18" spans="1:7" ht="36.75" customHeight="1" x14ac:dyDescent="0.25">
      <c r="A18" s="160"/>
      <c r="B18" s="40" t="s">
        <v>19</v>
      </c>
      <c r="C18" s="43" t="s">
        <v>90</v>
      </c>
      <c r="D18" s="46" t="s">
        <v>91</v>
      </c>
      <c r="E18" s="46">
        <v>100</v>
      </c>
      <c r="F18" s="46"/>
      <c r="G18" s="46">
        <v>100</v>
      </c>
    </row>
    <row r="19" spans="1:7" ht="48.75" customHeight="1" x14ac:dyDescent="0.25">
      <c r="A19" s="161" t="s">
        <v>169</v>
      </c>
      <c r="B19" s="40" t="s">
        <v>21</v>
      </c>
      <c r="C19" s="60" t="s">
        <v>84</v>
      </c>
      <c r="D19" s="51" t="s">
        <v>142</v>
      </c>
      <c r="E19" s="52"/>
      <c r="F19" s="53">
        <v>10000</v>
      </c>
      <c r="G19" s="53">
        <v>16000</v>
      </c>
    </row>
    <row r="20" spans="1:7" ht="48.75" customHeight="1" x14ac:dyDescent="0.25">
      <c r="A20" s="161"/>
      <c r="B20" s="40" t="s">
        <v>18</v>
      </c>
      <c r="C20" s="40" t="s">
        <v>88</v>
      </c>
      <c r="D20" s="46" t="s">
        <v>83</v>
      </c>
      <c r="E20" s="46"/>
      <c r="F20" s="46">
        <v>6</v>
      </c>
      <c r="G20" s="46">
        <v>13</v>
      </c>
    </row>
    <row r="21" spans="1:7" ht="48.75" customHeight="1" x14ac:dyDescent="0.25">
      <c r="A21" s="161"/>
      <c r="B21" s="40" t="s">
        <v>22</v>
      </c>
      <c r="C21" s="40" t="s">
        <v>85</v>
      </c>
      <c r="D21" s="46" t="s">
        <v>86</v>
      </c>
      <c r="E21" s="46"/>
      <c r="F21" s="46">
        <v>1666.6</v>
      </c>
      <c r="G21" s="36">
        <v>1230.8</v>
      </c>
    </row>
    <row r="22" spans="1:7" ht="48.75" customHeight="1" x14ac:dyDescent="0.25">
      <c r="A22" s="161"/>
      <c r="B22" s="40" t="s">
        <v>19</v>
      </c>
      <c r="C22" s="40" t="s">
        <v>87</v>
      </c>
      <c r="D22" s="46" t="s">
        <v>83</v>
      </c>
      <c r="E22" s="46"/>
      <c r="F22" s="46">
        <v>6</v>
      </c>
      <c r="G22" s="46">
        <v>13</v>
      </c>
    </row>
    <row r="23" spans="1:7" x14ac:dyDescent="0.25">
      <c r="A23" s="163" t="s">
        <v>144</v>
      </c>
      <c r="B23" s="40" t="s">
        <v>18</v>
      </c>
      <c r="C23" s="40" t="s">
        <v>177</v>
      </c>
      <c r="D23" s="46" t="s">
        <v>83</v>
      </c>
      <c r="E23" s="46">
        <v>2</v>
      </c>
      <c r="F23" s="46">
        <v>3</v>
      </c>
      <c r="G23" s="46">
        <v>3</v>
      </c>
    </row>
    <row r="24" spans="1:7" x14ac:dyDescent="0.25">
      <c r="A24" s="177"/>
      <c r="B24" s="40" t="s">
        <v>22</v>
      </c>
      <c r="C24" s="40" t="s">
        <v>85</v>
      </c>
      <c r="D24" s="46" t="s">
        <v>86</v>
      </c>
      <c r="E24" s="34">
        <f>E25/E23</f>
        <v>21500000</v>
      </c>
      <c r="F24" s="34">
        <f>F25/F23</f>
        <v>92762333.333333328</v>
      </c>
      <c r="G24" s="34">
        <f>G25/G23</f>
        <v>606207333.33333337</v>
      </c>
    </row>
    <row r="25" spans="1:7" x14ac:dyDescent="0.25">
      <c r="A25" s="177"/>
      <c r="B25" s="40" t="s">
        <v>21</v>
      </c>
      <c r="C25" s="48" t="s">
        <v>84</v>
      </c>
      <c r="D25" s="49" t="s">
        <v>142</v>
      </c>
      <c r="E25" s="50">
        <f>E29+E33+E37+E41+E45</f>
        <v>43000000</v>
      </c>
      <c r="F25" s="54">
        <f>F29+F33+F37+F41+F45</f>
        <v>278287000</v>
      </c>
      <c r="G25" s="54">
        <f>G29+G33+G37+G41+G45</f>
        <v>1818622000</v>
      </c>
    </row>
    <row r="26" spans="1:7" x14ac:dyDescent="0.25">
      <c r="A26" s="177"/>
      <c r="B26" s="40" t="s">
        <v>19</v>
      </c>
      <c r="C26" s="43" t="s">
        <v>188</v>
      </c>
      <c r="D26" s="46" t="s">
        <v>91</v>
      </c>
      <c r="E26" s="46">
        <v>100</v>
      </c>
      <c r="F26" s="46">
        <v>100</v>
      </c>
      <c r="G26" s="46">
        <v>100</v>
      </c>
    </row>
    <row r="27" spans="1:7" ht="36" x14ac:dyDescent="0.25">
      <c r="A27" s="173" t="s">
        <v>181</v>
      </c>
      <c r="B27" s="43" t="s">
        <v>18</v>
      </c>
      <c r="C27" s="43" t="s">
        <v>184</v>
      </c>
      <c r="D27" s="22" t="s">
        <v>83</v>
      </c>
      <c r="E27" s="22">
        <v>7</v>
      </c>
      <c r="F27" s="22">
        <v>11</v>
      </c>
      <c r="G27" s="22">
        <v>7</v>
      </c>
    </row>
    <row r="28" spans="1:7" ht="24" x14ac:dyDescent="0.25">
      <c r="A28" s="174"/>
      <c r="B28" s="43" t="s">
        <v>22</v>
      </c>
      <c r="C28" s="43" t="s">
        <v>89</v>
      </c>
      <c r="D28" s="22" t="s">
        <v>86</v>
      </c>
      <c r="E28" s="23">
        <v>5714285.7000000002</v>
      </c>
      <c r="F28" s="24">
        <v>23849455</v>
      </c>
      <c r="G28" s="24">
        <f>G29/G27</f>
        <v>10000000</v>
      </c>
    </row>
    <row r="29" spans="1:7" ht="53.25" customHeight="1" x14ac:dyDescent="0.25">
      <c r="A29" s="174"/>
      <c r="B29" s="43" t="s">
        <v>21</v>
      </c>
      <c r="C29" s="63" t="s">
        <v>84</v>
      </c>
      <c r="D29" s="64" t="s">
        <v>142</v>
      </c>
      <c r="E29" s="66">
        <v>40000000</v>
      </c>
      <c r="F29" s="66">
        <v>262344000</v>
      </c>
      <c r="G29" s="58">
        <v>70000000</v>
      </c>
    </row>
    <row r="30" spans="1:7" ht="186" customHeight="1" x14ac:dyDescent="0.25">
      <c r="A30" s="174"/>
      <c r="B30" s="43" t="s">
        <v>19</v>
      </c>
      <c r="C30" s="43" t="s">
        <v>90</v>
      </c>
      <c r="D30" s="22" t="s">
        <v>91</v>
      </c>
      <c r="E30" s="22">
        <v>100</v>
      </c>
      <c r="F30" s="22">
        <v>100</v>
      </c>
      <c r="G30" s="22">
        <v>100</v>
      </c>
    </row>
    <row r="31" spans="1:7" ht="63.75" customHeight="1" x14ac:dyDescent="0.25">
      <c r="A31" s="165" t="s">
        <v>192</v>
      </c>
      <c r="B31" s="43" t="s">
        <v>18</v>
      </c>
      <c r="C31" s="43" t="s">
        <v>185</v>
      </c>
      <c r="D31" s="22" t="s">
        <v>104</v>
      </c>
      <c r="E31" s="22"/>
      <c r="F31" s="22"/>
      <c r="G31" s="22">
        <v>1</v>
      </c>
    </row>
    <row r="32" spans="1:7" ht="63.75" customHeight="1" x14ac:dyDescent="0.25">
      <c r="A32" s="166"/>
      <c r="B32" s="43" t="s">
        <v>22</v>
      </c>
      <c r="C32" s="43" t="s">
        <v>89</v>
      </c>
      <c r="D32" s="22" t="s">
        <v>86</v>
      </c>
      <c r="E32" s="22"/>
      <c r="F32" s="37"/>
      <c r="G32" s="37">
        <v>791622000</v>
      </c>
    </row>
    <row r="33" spans="1:7" ht="29.25" customHeight="1" x14ac:dyDescent="0.25">
      <c r="A33" s="166"/>
      <c r="B33" s="31" t="s">
        <v>21</v>
      </c>
      <c r="C33" s="63" t="s">
        <v>84</v>
      </c>
      <c r="D33" s="64" t="s">
        <v>142</v>
      </c>
      <c r="E33" s="65"/>
      <c r="F33" s="58"/>
      <c r="G33" s="58">
        <v>791622000</v>
      </c>
    </row>
    <row r="34" spans="1:7" ht="24.75" customHeight="1" x14ac:dyDescent="0.25">
      <c r="A34" s="166"/>
      <c r="B34" s="43" t="s">
        <v>19</v>
      </c>
      <c r="C34" s="43" t="s">
        <v>90</v>
      </c>
      <c r="D34" s="22" t="s">
        <v>91</v>
      </c>
      <c r="E34" s="22"/>
      <c r="F34" s="22"/>
      <c r="G34" s="22">
        <v>100</v>
      </c>
    </row>
    <row r="35" spans="1:7" ht="23.25" customHeight="1" x14ac:dyDescent="0.25">
      <c r="A35" s="161" t="s">
        <v>200</v>
      </c>
      <c r="B35" s="40" t="s">
        <v>18</v>
      </c>
      <c r="C35" s="40" t="s">
        <v>173</v>
      </c>
      <c r="D35" s="46" t="s">
        <v>83</v>
      </c>
      <c r="E35" s="46"/>
      <c r="F35" s="46">
        <v>1</v>
      </c>
      <c r="G35" s="46"/>
    </row>
    <row r="36" spans="1:7" ht="24" x14ac:dyDescent="0.25">
      <c r="A36" s="162"/>
      <c r="B36" s="40" t="s">
        <v>22</v>
      </c>
      <c r="C36" s="40" t="s">
        <v>89</v>
      </c>
      <c r="D36" s="22" t="s">
        <v>86</v>
      </c>
      <c r="E36" s="46"/>
      <c r="F36" s="21">
        <v>10943000</v>
      </c>
      <c r="G36" s="46"/>
    </row>
    <row r="37" spans="1:7" x14ac:dyDescent="0.25">
      <c r="A37" s="162"/>
      <c r="B37" s="40" t="s">
        <v>21</v>
      </c>
      <c r="C37" s="60" t="s">
        <v>84</v>
      </c>
      <c r="D37" s="51" t="s">
        <v>142</v>
      </c>
      <c r="E37" s="51"/>
      <c r="F37" s="53">
        <v>10943000</v>
      </c>
      <c r="G37" s="51"/>
    </row>
    <row r="38" spans="1:7" ht="105.75" customHeight="1" x14ac:dyDescent="0.25">
      <c r="A38" s="162"/>
      <c r="B38" s="40" t="s">
        <v>19</v>
      </c>
      <c r="C38" s="40" t="s">
        <v>90</v>
      </c>
      <c r="D38" s="46" t="s">
        <v>91</v>
      </c>
      <c r="E38" s="46"/>
      <c r="F38" s="46">
        <v>100</v>
      </c>
      <c r="G38" s="46"/>
    </row>
    <row r="39" spans="1:7" ht="38.25" customHeight="1" x14ac:dyDescent="0.25">
      <c r="A39" s="160" t="s">
        <v>172</v>
      </c>
      <c r="B39" s="40" t="s">
        <v>18</v>
      </c>
      <c r="C39" s="40" t="s">
        <v>92</v>
      </c>
      <c r="D39" s="46" t="s">
        <v>83</v>
      </c>
      <c r="E39" s="46">
        <v>1</v>
      </c>
      <c r="F39" s="46">
        <v>9</v>
      </c>
      <c r="G39" s="22">
        <v>2</v>
      </c>
    </row>
    <row r="40" spans="1:7" ht="81" customHeight="1" x14ac:dyDescent="0.25">
      <c r="A40" s="172"/>
      <c r="B40" s="40" t="s">
        <v>22</v>
      </c>
      <c r="C40" s="40" t="s">
        <v>89</v>
      </c>
      <c r="D40" s="46" t="s">
        <v>142</v>
      </c>
      <c r="E40" s="21">
        <v>1000000</v>
      </c>
      <c r="F40" s="21">
        <v>333333.33</v>
      </c>
      <c r="G40" s="24">
        <v>1000000</v>
      </c>
    </row>
    <row r="41" spans="1:7" ht="22.5" customHeight="1" x14ac:dyDescent="0.25">
      <c r="A41" s="172"/>
      <c r="B41" s="40" t="s">
        <v>21</v>
      </c>
      <c r="C41" s="60" t="s">
        <v>84</v>
      </c>
      <c r="D41" s="51" t="s">
        <v>142</v>
      </c>
      <c r="E41" s="53">
        <v>1000000</v>
      </c>
      <c r="F41" s="53">
        <v>3000000</v>
      </c>
      <c r="G41" s="58">
        <v>2000000</v>
      </c>
    </row>
    <row r="42" spans="1:7" ht="15" customHeight="1" x14ac:dyDescent="0.25">
      <c r="A42" s="172"/>
      <c r="B42" s="40" t="s">
        <v>19</v>
      </c>
      <c r="C42" s="40" t="s">
        <v>90</v>
      </c>
      <c r="D42" s="46" t="s">
        <v>91</v>
      </c>
      <c r="E42" s="46">
        <v>100</v>
      </c>
      <c r="F42" s="46">
        <v>100</v>
      </c>
      <c r="G42" s="46">
        <v>100</v>
      </c>
    </row>
    <row r="43" spans="1:7" ht="21.75" customHeight="1" x14ac:dyDescent="0.25">
      <c r="A43" s="161" t="s">
        <v>194</v>
      </c>
      <c r="B43" s="40" t="s">
        <v>18</v>
      </c>
      <c r="C43" s="40" t="s">
        <v>98</v>
      </c>
      <c r="D43" s="46" t="s">
        <v>99</v>
      </c>
      <c r="E43" s="46">
        <v>1</v>
      </c>
      <c r="F43" s="46">
        <v>1</v>
      </c>
      <c r="G43" s="46">
        <v>1</v>
      </c>
    </row>
    <row r="44" spans="1:7" ht="28.5" customHeight="1" x14ac:dyDescent="0.25">
      <c r="A44" s="162"/>
      <c r="B44" s="40" t="s">
        <v>22</v>
      </c>
      <c r="C44" s="40" t="s">
        <v>89</v>
      </c>
      <c r="D44" s="46" t="s">
        <v>106</v>
      </c>
      <c r="E44" s="21">
        <v>2000000</v>
      </c>
      <c r="F44" s="21">
        <v>2000000</v>
      </c>
      <c r="G44" s="21">
        <v>955000000</v>
      </c>
    </row>
    <row r="45" spans="1:7" ht="21" customHeight="1" x14ac:dyDescent="0.25">
      <c r="A45" s="162"/>
      <c r="B45" s="40" t="s">
        <v>21</v>
      </c>
      <c r="C45" s="60" t="s">
        <v>84</v>
      </c>
      <c r="D45" s="51" t="s">
        <v>142</v>
      </c>
      <c r="E45" s="53">
        <v>2000000</v>
      </c>
      <c r="F45" s="53">
        <v>2000000</v>
      </c>
      <c r="G45" s="53">
        <v>955000000</v>
      </c>
    </row>
    <row r="46" spans="1:7" ht="121.5" customHeight="1" x14ac:dyDescent="0.25">
      <c r="A46" s="162"/>
      <c r="B46" s="40" t="s">
        <v>19</v>
      </c>
      <c r="C46" s="40" t="s">
        <v>90</v>
      </c>
      <c r="D46" s="46" t="s">
        <v>91</v>
      </c>
      <c r="E46" s="46">
        <v>100</v>
      </c>
      <c r="F46" s="46">
        <v>100</v>
      </c>
      <c r="G46" s="46">
        <v>100</v>
      </c>
    </row>
    <row r="47" spans="1:7" x14ac:dyDescent="0.25">
      <c r="A47" s="175" t="s">
        <v>73</v>
      </c>
      <c r="B47" s="40" t="s">
        <v>18</v>
      </c>
      <c r="C47" s="40" t="s">
        <v>177</v>
      </c>
      <c r="D47" s="46" t="s">
        <v>83</v>
      </c>
      <c r="E47" s="46">
        <v>3</v>
      </c>
      <c r="F47" s="46">
        <v>3</v>
      </c>
      <c r="G47" s="46">
        <v>2</v>
      </c>
    </row>
    <row r="48" spans="1:7" x14ac:dyDescent="0.25">
      <c r="A48" s="176"/>
      <c r="B48" s="40" t="s">
        <v>22</v>
      </c>
      <c r="C48" s="40" t="s">
        <v>85</v>
      </c>
      <c r="D48" s="46" t="s">
        <v>86</v>
      </c>
      <c r="E48" s="34">
        <f>E49/E47</f>
        <v>429166.66666666669</v>
      </c>
      <c r="F48" s="34">
        <f>F49/F47</f>
        <v>500000</v>
      </c>
      <c r="G48" s="34">
        <f>G49/G47</f>
        <v>450000</v>
      </c>
    </row>
    <row r="49" spans="1:7" x14ac:dyDescent="0.25">
      <c r="A49" s="176"/>
      <c r="B49" s="40" t="s">
        <v>21</v>
      </c>
      <c r="C49" s="48" t="s">
        <v>84</v>
      </c>
      <c r="D49" s="49" t="s">
        <v>142</v>
      </c>
      <c r="E49" s="50">
        <f>E53+E57</f>
        <v>1287500</v>
      </c>
      <c r="F49" s="50">
        <f>F53+F57</f>
        <v>1500000</v>
      </c>
      <c r="G49" s="50">
        <f>G53+G57</f>
        <v>900000</v>
      </c>
    </row>
    <row r="50" spans="1:7" x14ac:dyDescent="0.25">
      <c r="A50" s="176"/>
      <c r="B50" s="40" t="s">
        <v>19</v>
      </c>
      <c r="C50" s="43" t="s">
        <v>188</v>
      </c>
      <c r="D50" s="46" t="s">
        <v>91</v>
      </c>
      <c r="E50" s="46">
        <v>100</v>
      </c>
      <c r="F50" s="46">
        <v>100</v>
      </c>
      <c r="G50" s="46">
        <v>100</v>
      </c>
    </row>
    <row r="51" spans="1:7" ht="36.75" customHeight="1" x14ac:dyDescent="0.25">
      <c r="A51" s="160" t="s">
        <v>145</v>
      </c>
      <c r="B51" s="40" t="s">
        <v>18</v>
      </c>
      <c r="C51" s="40" t="s">
        <v>96</v>
      </c>
      <c r="D51" s="46" t="s">
        <v>94</v>
      </c>
      <c r="E51" s="46">
        <v>4666</v>
      </c>
      <c r="F51" s="46">
        <v>4444</v>
      </c>
      <c r="G51" s="46">
        <v>4091</v>
      </c>
    </row>
    <row r="52" spans="1:7" ht="36.75" customHeight="1" x14ac:dyDescent="0.25">
      <c r="A52" s="172"/>
      <c r="B52" s="40" t="s">
        <v>22</v>
      </c>
      <c r="C52" s="40" t="s">
        <v>89</v>
      </c>
      <c r="D52" s="46" t="s">
        <v>146</v>
      </c>
      <c r="E52" s="27">
        <v>150</v>
      </c>
      <c r="F52" s="27">
        <v>180</v>
      </c>
      <c r="G52" s="27">
        <v>220</v>
      </c>
    </row>
    <row r="53" spans="1:7" ht="36.75" customHeight="1" x14ac:dyDescent="0.25">
      <c r="A53" s="172"/>
      <c r="B53" s="40" t="s">
        <v>21</v>
      </c>
      <c r="C53" s="60" t="s">
        <v>84</v>
      </c>
      <c r="D53" s="51" t="s">
        <v>142</v>
      </c>
      <c r="E53" s="53">
        <v>700000</v>
      </c>
      <c r="F53" s="53">
        <v>800000</v>
      </c>
      <c r="G53" s="53">
        <v>900000</v>
      </c>
    </row>
    <row r="54" spans="1:7" ht="36.75" customHeight="1" x14ac:dyDescent="0.25">
      <c r="A54" s="172"/>
      <c r="B54" s="40" t="s">
        <v>19</v>
      </c>
      <c r="C54" s="40" t="s">
        <v>90</v>
      </c>
      <c r="D54" s="46" t="s">
        <v>91</v>
      </c>
      <c r="E54" s="46">
        <v>100</v>
      </c>
      <c r="F54" s="46">
        <v>100</v>
      </c>
      <c r="G54" s="46">
        <v>100</v>
      </c>
    </row>
    <row r="55" spans="1:7" ht="31.5" customHeight="1" x14ac:dyDescent="0.25">
      <c r="A55" s="161" t="s">
        <v>171</v>
      </c>
      <c r="B55" s="40" t="s">
        <v>18</v>
      </c>
      <c r="C55" s="40" t="s">
        <v>96</v>
      </c>
      <c r="D55" s="46" t="s">
        <v>95</v>
      </c>
      <c r="E55" s="38">
        <v>32.660299999999999</v>
      </c>
      <c r="F55" s="38">
        <v>32.660299999999999</v>
      </c>
      <c r="G55" s="38"/>
    </row>
    <row r="56" spans="1:7" ht="31.5" customHeight="1" x14ac:dyDescent="0.25">
      <c r="A56" s="162"/>
      <c r="B56" s="40" t="s">
        <v>22</v>
      </c>
      <c r="C56" s="40" t="s">
        <v>89</v>
      </c>
      <c r="D56" s="46" t="s">
        <v>97</v>
      </c>
      <c r="E56" s="20">
        <v>17998.2</v>
      </c>
      <c r="F56" s="20">
        <v>21432.7</v>
      </c>
      <c r="G56" s="20"/>
    </row>
    <row r="57" spans="1:7" ht="31.5" customHeight="1" x14ac:dyDescent="0.25">
      <c r="A57" s="162"/>
      <c r="B57" s="40" t="s">
        <v>21</v>
      </c>
      <c r="C57" s="60" t="s">
        <v>84</v>
      </c>
      <c r="D57" s="51" t="s">
        <v>142</v>
      </c>
      <c r="E57" s="53">
        <v>587500</v>
      </c>
      <c r="F57" s="53">
        <v>700000</v>
      </c>
      <c r="G57" s="53"/>
    </row>
    <row r="58" spans="1:7" ht="31.5" customHeight="1" x14ac:dyDescent="0.25">
      <c r="A58" s="162"/>
      <c r="B58" s="40" t="s">
        <v>19</v>
      </c>
      <c r="C58" s="40" t="s">
        <v>90</v>
      </c>
      <c r="D58" s="46" t="s">
        <v>91</v>
      </c>
      <c r="E58" s="46">
        <v>100</v>
      </c>
      <c r="F58" s="46">
        <v>100</v>
      </c>
      <c r="G58" s="46"/>
    </row>
    <row r="59" spans="1:7" x14ac:dyDescent="0.25">
      <c r="A59" s="163" t="s">
        <v>74</v>
      </c>
      <c r="B59" s="40" t="s">
        <v>18</v>
      </c>
      <c r="C59" s="40" t="s">
        <v>177</v>
      </c>
      <c r="D59" s="46" t="s">
        <v>83</v>
      </c>
      <c r="E59" s="46"/>
      <c r="F59" s="46">
        <v>2</v>
      </c>
      <c r="G59" s="46"/>
    </row>
    <row r="60" spans="1:7" x14ac:dyDescent="0.25">
      <c r="A60" s="164"/>
      <c r="B60" s="40" t="s">
        <v>22</v>
      </c>
      <c r="C60" s="40" t="s">
        <v>85</v>
      </c>
      <c r="D60" s="46" t="s">
        <v>86</v>
      </c>
      <c r="E60" s="46"/>
      <c r="F60" s="21">
        <f>F61/F59</f>
        <v>8000000</v>
      </c>
      <c r="G60" s="46"/>
    </row>
    <row r="61" spans="1:7" x14ac:dyDescent="0.25">
      <c r="A61" s="164"/>
      <c r="B61" s="40" t="s">
        <v>21</v>
      </c>
      <c r="C61" s="48" t="s">
        <v>84</v>
      </c>
      <c r="D61" s="49" t="s">
        <v>142</v>
      </c>
      <c r="E61" s="47"/>
      <c r="F61" s="50">
        <f>F65+F69</f>
        <v>16000000</v>
      </c>
      <c r="G61" s="47">
        <f>G65+G69</f>
        <v>0</v>
      </c>
    </row>
    <row r="62" spans="1:7" x14ac:dyDescent="0.25">
      <c r="A62" s="164"/>
      <c r="B62" s="40" t="s">
        <v>19</v>
      </c>
      <c r="C62" s="43" t="s">
        <v>188</v>
      </c>
      <c r="D62" s="46" t="s">
        <v>91</v>
      </c>
      <c r="E62" s="46"/>
      <c r="F62" s="46">
        <v>100</v>
      </c>
      <c r="G62" s="46"/>
    </row>
    <row r="63" spans="1:7" s="68" customFormat="1" ht="48.75" customHeight="1" x14ac:dyDescent="0.25">
      <c r="A63" s="160" t="s">
        <v>147</v>
      </c>
      <c r="B63" s="41" t="s">
        <v>18</v>
      </c>
      <c r="C63" s="41" t="s">
        <v>100</v>
      </c>
      <c r="D63" s="67" t="s">
        <v>101</v>
      </c>
      <c r="E63" s="67"/>
      <c r="F63" s="67">
        <v>343</v>
      </c>
      <c r="G63" s="67"/>
    </row>
    <row r="64" spans="1:7" s="68" customFormat="1" ht="48.75" customHeight="1" x14ac:dyDescent="0.25">
      <c r="A64" s="172"/>
      <c r="B64" s="41" t="s">
        <v>22</v>
      </c>
      <c r="C64" s="41" t="s">
        <v>102</v>
      </c>
      <c r="D64" s="67" t="s">
        <v>93</v>
      </c>
      <c r="E64" s="67"/>
      <c r="F64" s="69">
        <v>32069.9</v>
      </c>
      <c r="G64" s="67"/>
    </row>
    <row r="65" spans="1:7" s="68" customFormat="1" ht="48.75" customHeight="1" x14ac:dyDescent="0.25">
      <c r="A65" s="172"/>
      <c r="B65" s="41" t="s">
        <v>21</v>
      </c>
      <c r="C65" s="59" t="s">
        <v>84</v>
      </c>
      <c r="D65" s="70" t="s">
        <v>142</v>
      </c>
      <c r="E65" s="70"/>
      <c r="F65" s="71">
        <v>11000000</v>
      </c>
      <c r="G65" s="72"/>
    </row>
    <row r="66" spans="1:7" s="68" customFormat="1" ht="48.75" customHeight="1" x14ac:dyDescent="0.25">
      <c r="A66" s="172"/>
      <c r="B66" s="41" t="s">
        <v>19</v>
      </c>
      <c r="C66" s="41" t="s">
        <v>90</v>
      </c>
      <c r="D66" s="67" t="s">
        <v>91</v>
      </c>
      <c r="E66" s="67"/>
      <c r="F66" s="67">
        <v>100</v>
      </c>
      <c r="G66" s="67"/>
    </row>
    <row r="67" spans="1:7" ht="40.5" customHeight="1" x14ac:dyDescent="0.25">
      <c r="A67" s="161" t="s">
        <v>148</v>
      </c>
      <c r="B67" s="40" t="s">
        <v>18</v>
      </c>
      <c r="C67" s="40" t="s">
        <v>103</v>
      </c>
      <c r="D67" s="46" t="s">
        <v>104</v>
      </c>
      <c r="E67" s="46"/>
      <c r="F67" s="46">
        <v>1</v>
      </c>
      <c r="G67" s="46"/>
    </row>
    <row r="68" spans="1:7" ht="40.5" customHeight="1" x14ac:dyDescent="0.25">
      <c r="A68" s="162"/>
      <c r="B68" s="40" t="s">
        <v>22</v>
      </c>
      <c r="C68" s="40" t="s">
        <v>102</v>
      </c>
      <c r="D68" s="46" t="s">
        <v>86</v>
      </c>
      <c r="E68" s="46"/>
      <c r="F68" s="21">
        <v>5000000</v>
      </c>
      <c r="G68" s="46"/>
    </row>
    <row r="69" spans="1:7" ht="40.5" customHeight="1" x14ac:dyDescent="0.25">
      <c r="A69" s="162"/>
      <c r="B69" s="40" t="s">
        <v>21</v>
      </c>
      <c r="C69" s="60" t="s">
        <v>84</v>
      </c>
      <c r="D69" s="51" t="s">
        <v>142</v>
      </c>
      <c r="E69" s="51"/>
      <c r="F69" s="53">
        <v>5000000</v>
      </c>
      <c r="G69" s="57"/>
    </row>
    <row r="70" spans="1:7" ht="40.5" customHeight="1" x14ac:dyDescent="0.25">
      <c r="A70" s="162"/>
      <c r="B70" s="40" t="s">
        <v>19</v>
      </c>
      <c r="C70" s="40" t="s">
        <v>90</v>
      </c>
      <c r="D70" s="46" t="s">
        <v>91</v>
      </c>
      <c r="E70" s="46"/>
      <c r="F70" s="46">
        <v>100</v>
      </c>
      <c r="G70" s="46"/>
    </row>
    <row r="71" spans="1:7" x14ac:dyDescent="0.25">
      <c r="A71" s="163" t="s">
        <v>75</v>
      </c>
      <c r="B71" s="40" t="s">
        <v>18</v>
      </c>
      <c r="C71" s="40" t="s">
        <v>177</v>
      </c>
      <c r="D71" s="46" t="s">
        <v>83</v>
      </c>
      <c r="E71" s="46">
        <v>2</v>
      </c>
      <c r="F71" s="46">
        <v>2</v>
      </c>
      <c r="G71" s="46">
        <v>2</v>
      </c>
    </row>
    <row r="72" spans="1:7" x14ac:dyDescent="0.25">
      <c r="A72" s="164"/>
      <c r="B72" s="40" t="s">
        <v>22</v>
      </c>
      <c r="C72" s="40" t="s">
        <v>85</v>
      </c>
      <c r="D72" s="46" t="s">
        <v>86</v>
      </c>
      <c r="E72" s="34">
        <f>E73/E71</f>
        <v>575000</v>
      </c>
      <c r="F72" s="34">
        <f>F73/F71</f>
        <v>1000000</v>
      </c>
      <c r="G72" s="34">
        <f>G73/G71</f>
        <v>1150000</v>
      </c>
    </row>
    <row r="73" spans="1:7" x14ac:dyDescent="0.25">
      <c r="A73" s="164"/>
      <c r="B73" s="40" t="s">
        <v>21</v>
      </c>
      <c r="C73" s="48" t="s">
        <v>84</v>
      </c>
      <c r="D73" s="49" t="s">
        <v>142</v>
      </c>
      <c r="E73" s="50">
        <f>E77+E81</f>
        <v>1150000</v>
      </c>
      <c r="F73" s="50">
        <f>F77+F81</f>
        <v>2000000</v>
      </c>
      <c r="G73" s="50">
        <f>G77+G81</f>
        <v>2300000</v>
      </c>
    </row>
    <row r="74" spans="1:7" x14ac:dyDescent="0.25">
      <c r="A74" s="164"/>
      <c r="B74" s="40" t="s">
        <v>19</v>
      </c>
      <c r="C74" s="43" t="s">
        <v>188</v>
      </c>
      <c r="D74" s="46" t="s">
        <v>91</v>
      </c>
      <c r="E74" s="46">
        <v>100</v>
      </c>
      <c r="F74" s="46">
        <v>100</v>
      </c>
      <c r="G74" s="46">
        <v>100</v>
      </c>
    </row>
    <row r="75" spans="1:7" ht="52.5" customHeight="1" x14ac:dyDescent="0.25">
      <c r="A75" s="160" t="s">
        <v>149</v>
      </c>
      <c r="B75" s="40" t="s">
        <v>18</v>
      </c>
      <c r="C75" s="40" t="s">
        <v>105</v>
      </c>
      <c r="D75" s="46" t="s">
        <v>99</v>
      </c>
      <c r="E75" s="46">
        <v>200</v>
      </c>
      <c r="F75" s="46">
        <v>300</v>
      </c>
      <c r="G75" s="46">
        <v>340</v>
      </c>
    </row>
    <row r="76" spans="1:7" ht="52.5" customHeight="1" x14ac:dyDescent="0.25">
      <c r="A76" s="172"/>
      <c r="B76" s="40" t="s">
        <v>22</v>
      </c>
      <c r="C76" s="40" t="s">
        <v>102</v>
      </c>
      <c r="D76" s="46" t="s">
        <v>106</v>
      </c>
      <c r="E76" s="21">
        <v>5000</v>
      </c>
      <c r="F76" s="21">
        <v>5000</v>
      </c>
      <c r="G76" s="21">
        <v>5000</v>
      </c>
    </row>
    <row r="77" spans="1:7" ht="52.5" customHeight="1" x14ac:dyDescent="0.25">
      <c r="A77" s="172"/>
      <c r="B77" s="40" t="s">
        <v>21</v>
      </c>
      <c r="C77" s="60" t="s">
        <v>84</v>
      </c>
      <c r="D77" s="51" t="s">
        <v>142</v>
      </c>
      <c r="E77" s="53">
        <v>1000000</v>
      </c>
      <c r="F77" s="53">
        <v>1500000</v>
      </c>
      <c r="G77" s="53">
        <v>1700000</v>
      </c>
    </row>
    <row r="78" spans="1:7" ht="52.5" customHeight="1" x14ac:dyDescent="0.25">
      <c r="A78" s="172"/>
      <c r="B78" s="40" t="s">
        <v>19</v>
      </c>
      <c r="C78" s="40" t="s">
        <v>90</v>
      </c>
      <c r="D78" s="46" t="s">
        <v>91</v>
      </c>
      <c r="E78" s="46">
        <v>100</v>
      </c>
      <c r="F78" s="46">
        <v>100</v>
      </c>
      <c r="G78" s="46">
        <v>100</v>
      </c>
    </row>
    <row r="79" spans="1:7" ht="35.25" customHeight="1" x14ac:dyDescent="0.25">
      <c r="A79" s="160" t="s">
        <v>150</v>
      </c>
      <c r="B79" s="40" t="s">
        <v>18</v>
      </c>
      <c r="C79" s="40" t="s">
        <v>107</v>
      </c>
      <c r="D79" s="46" t="s">
        <v>151</v>
      </c>
      <c r="E79" s="46">
        <v>429</v>
      </c>
      <c r="F79" s="46">
        <v>1429</v>
      </c>
      <c r="G79" s="46">
        <v>1714</v>
      </c>
    </row>
    <row r="80" spans="1:7" ht="35.25" customHeight="1" x14ac:dyDescent="0.25">
      <c r="A80" s="172"/>
      <c r="B80" s="40" t="s">
        <v>22</v>
      </c>
      <c r="C80" s="40" t="s">
        <v>102</v>
      </c>
      <c r="D80" s="46" t="s">
        <v>146</v>
      </c>
      <c r="E80" s="27">
        <v>350</v>
      </c>
      <c r="F80" s="27">
        <v>350</v>
      </c>
      <c r="G80" s="27">
        <v>350</v>
      </c>
    </row>
    <row r="81" spans="1:7" ht="35.25" customHeight="1" x14ac:dyDescent="0.25">
      <c r="A81" s="172"/>
      <c r="B81" s="40" t="s">
        <v>21</v>
      </c>
      <c r="C81" s="60" t="s">
        <v>84</v>
      </c>
      <c r="D81" s="51" t="s">
        <v>142</v>
      </c>
      <c r="E81" s="53">
        <v>150000</v>
      </c>
      <c r="F81" s="53">
        <v>500000</v>
      </c>
      <c r="G81" s="53">
        <v>600000</v>
      </c>
    </row>
    <row r="82" spans="1:7" ht="35.25" customHeight="1" x14ac:dyDescent="0.25">
      <c r="A82" s="172"/>
      <c r="B82" s="40" t="s">
        <v>19</v>
      </c>
      <c r="C82" s="40" t="s">
        <v>90</v>
      </c>
      <c r="D82" s="46" t="s">
        <v>91</v>
      </c>
      <c r="E82" s="46">
        <v>100</v>
      </c>
      <c r="F82" s="46">
        <v>100</v>
      </c>
      <c r="G82" s="46">
        <v>100</v>
      </c>
    </row>
    <row r="83" spans="1:7" ht="26.25" customHeight="1" x14ac:dyDescent="0.25">
      <c r="A83" s="163" t="s">
        <v>76</v>
      </c>
      <c r="B83" s="40" t="s">
        <v>18</v>
      </c>
      <c r="C83" s="40" t="s">
        <v>108</v>
      </c>
      <c r="D83" s="46" t="s">
        <v>152</v>
      </c>
      <c r="E83" s="46">
        <v>67</v>
      </c>
      <c r="F83" s="46">
        <v>67</v>
      </c>
      <c r="G83" s="46">
        <v>67</v>
      </c>
    </row>
    <row r="84" spans="1:7" x14ac:dyDescent="0.25">
      <c r="A84" s="164"/>
      <c r="B84" s="40" t="s">
        <v>22</v>
      </c>
      <c r="C84" s="40" t="s">
        <v>102</v>
      </c>
      <c r="D84" s="46" t="s">
        <v>153</v>
      </c>
      <c r="E84" s="21">
        <v>1500</v>
      </c>
      <c r="F84" s="21">
        <v>1500</v>
      </c>
      <c r="G84" s="21">
        <v>1500</v>
      </c>
    </row>
    <row r="85" spans="1:7" x14ac:dyDescent="0.25">
      <c r="A85" s="164"/>
      <c r="B85" s="40" t="s">
        <v>21</v>
      </c>
      <c r="C85" s="48" t="s">
        <v>84</v>
      </c>
      <c r="D85" s="49" t="s">
        <v>142</v>
      </c>
      <c r="E85" s="50">
        <v>100000</v>
      </c>
      <c r="F85" s="50">
        <v>100000</v>
      </c>
      <c r="G85" s="50">
        <v>100000</v>
      </c>
    </row>
    <row r="86" spans="1:7" x14ac:dyDescent="0.25">
      <c r="A86" s="164"/>
      <c r="B86" s="40" t="s">
        <v>19</v>
      </c>
      <c r="C86" s="40" t="s">
        <v>90</v>
      </c>
      <c r="D86" s="46" t="s">
        <v>91</v>
      </c>
      <c r="E86" s="46">
        <v>100</v>
      </c>
      <c r="F86" s="46">
        <v>100</v>
      </c>
      <c r="G86" s="46">
        <v>100</v>
      </c>
    </row>
    <row r="87" spans="1:7" ht="35.25" customHeight="1" x14ac:dyDescent="0.25">
      <c r="A87" s="160" t="s">
        <v>202</v>
      </c>
      <c r="B87" s="40" t="s">
        <v>18</v>
      </c>
      <c r="C87" s="40" t="s">
        <v>108</v>
      </c>
      <c r="D87" s="46" t="s">
        <v>152</v>
      </c>
      <c r="E87" s="46">
        <v>67</v>
      </c>
      <c r="F87" s="46">
        <v>67</v>
      </c>
      <c r="G87" s="46">
        <v>67</v>
      </c>
    </row>
    <row r="88" spans="1:7" ht="35.25" customHeight="1" x14ac:dyDescent="0.25">
      <c r="A88" s="172"/>
      <c r="B88" s="40" t="s">
        <v>22</v>
      </c>
      <c r="C88" s="40" t="s">
        <v>102</v>
      </c>
      <c r="D88" s="46" t="s">
        <v>153</v>
      </c>
      <c r="E88" s="21">
        <v>1500</v>
      </c>
      <c r="F88" s="21">
        <v>1500</v>
      </c>
      <c r="G88" s="21">
        <v>1500</v>
      </c>
    </row>
    <row r="89" spans="1:7" ht="35.25" customHeight="1" x14ac:dyDescent="0.25">
      <c r="A89" s="172"/>
      <c r="B89" s="40" t="s">
        <v>21</v>
      </c>
      <c r="C89" s="60" t="s">
        <v>84</v>
      </c>
      <c r="D89" s="51" t="s">
        <v>142</v>
      </c>
      <c r="E89" s="53">
        <v>100000</v>
      </c>
      <c r="F89" s="53">
        <v>100000</v>
      </c>
      <c r="G89" s="53">
        <v>100000</v>
      </c>
    </row>
    <row r="90" spans="1:7" ht="35.25" customHeight="1" x14ac:dyDescent="0.25">
      <c r="A90" s="172"/>
      <c r="B90" s="40" t="s">
        <v>19</v>
      </c>
      <c r="C90" s="40" t="s">
        <v>90</v>
      </c>
      <c r="D90" s="46" t="s">
        <v>91</v>
      </c>
      <c r="E90" s="46">
        <v>100</v>
      </c>
      <c r="F90" s="46">
        <v>100</v>
      </c>
      <c r="G90" s="46">
        <v>100</v>
      </c>
    </row>
    <row r="91" spans="1:7" x14ac:dyDescent="0.25">
      <c r="A91" s="163" t="s">
        <v>140</v>
      </c>
      <c r="B91" s="40" t="s">
        <v>18</v>
      </c>
      <c r="C91" s="40" t="s">
        <v>177</v>
      </c>
      <c r="D91" s="46" t="s">
        <v>83</v>
      </c>
      <c r="E91" s="46">
        <v>10</v>
      </c>
      <c r="F91" s="46">
        <v>9</v>
      </c>
      <c r="G91" s="46">
        <v>8</v>
      </c>
    </row>
    <row r="92" spans="1:7" x14ac:dyDescent="0.25">
      <c r="A92" s="164"/>
      <c r="B92" s="40" t="s">
        <v>22</v>
      </c>
      <c r="C92" s="40" t="s">
        <v>85</v>
      </c>
      <c r="D92" s="46" t="s">
        <v>86</v>
      </c>
      <c r="E92" s="34">
        <f>E93/E91</f>
        <v>135480</v>
      </c>
      <c r="F92" s="34">
        <f>F93/F91</f>
        <v>140333.33333333334</v>
      </c>
      <c r="G92" s="34">
        <f>G93/G91</f>
        <v>179375</v>
      </c>
    </row>
    <row r="93" spans="1:7" x14ac:dyDescent="0.25">
      <c r="A93" s="164"/>
      <c r="B93" s="40" t="s">
        <v>21</v>
      </c>
      <c r="C93" s="48" t="s">
        <v>84</v>
      </c>
      <c r="D93" s="49" t="s">
        <v>142</v>
      </c>
      <c r="E93" s="50">
        <f>E97+E101+E105+E107+E122+E126+E130+E134+E136+E151+E155</f>
        <v>1354800</v>
      </c>
      <c r="F93" s="50">
        <f>F97+F101+F105+F107+F122+F126+F130+F134+F136+F151+F155</f>
        <v>1263000</v>
      </c>
      <c r="G93" s="50">
        <f>G97+G101+G105+G107+G122+G126+G130+G134+G136+G151+G155</f>
        <v>1435000</v>
      </c>
    </row>
    <row r="94" spans="1:7" x14ac:dyDescent="0.25">
      <c r="A94" s="164"/>
      <c r="B94" s="40" t="s">
        <v>19</v>
      </c>
      <c r="C94" s="43" t="s">
        <v>188</v>
      </c>
      <c r="D94" s="46" t="s">
        <v>91</v>
      </c>
      <c r="E94" s="46">
        <v>100</v>
      </c>
      <c r="F94" s="46">
        <v>100</v>
      </c>
      <c r="G94" s="46">
        <v>100</v>
      </c>
    </row>
    <row r="95" spans="1:7" ht="37.5" customHeight="1" x14ac:dyDescent="0.25">
      <c r="A95" s="160" t="s">
        <v>201</v>
      </c>
      <c r="B95" s="40" t="s">
        <v>18</v>
      </c>
      <c r="C95" s="40" t="s">
        <v>178</v>
      </c>
      <c r="D95" s="46" t="s">
        <v>104</v>
      </c>
      <c r="E95" s="46">
        <v>5</v>
      </c>
      <c r="F95" s="46">
        <v>5</v>
      </c>
      <c r="G95" s="46">
        <v>5</v>
      </c>
    </row>
    <row r="96" spans="1:7" ht="37.5" customHeight="1" x14ac:dyDescent="0.25">
      <c r="A96" s="172"/>
      <c r="B96" s="40" t="s">
        <v>22</v>
      </c>
      <c r="C96" s="40" t="s">
        <v>102</v>
      </c>
      <c r="D96" s="21" t="s">
        <v>86</v>
      </c>
      <c r="E96" s="21">
        <v>36000</v>
      </c>
      <c r="F96" s="21">
        <v>44000</v>
      </c>
      <c r="G96" s="21">
        <v>50000</v>
      </c>
    </row>
    <row r="97" spans="1:7" ht="37.5" customHeight="1" x14ac:dyDescent="0.25">
      <c r="A97" s="172"/>
      <c r="B97" s="40" t="s">
        <v>21</v>
      </c>
      <c r="C97" s="60" t="s">
        <v>84</v>
      </c>
      <c r="D97" s="51" t="s">
        <v>142</v>
      </c>
      <c r="E97" s="53">
        <v>180000</v>
      </c>
      <c r="F97" s="53">
        <v>220000</v>
      </c>
      <c r="G97" s="53">
        <v>250000</v>
      </c>
    </row>
    <row r="98" spans="1:7" ht="37.5" customHeight="1" x14ac:dyDescent="0.25">
      <c r="A98" s="172"/>
      <c r="B98" s="40" t="s">
        <v>19</v>
      </c>
      <c r="C98" s="40" t="s">
        <v>90</v>
      </c>
      <c r="D98" s="46" t="s">
        <v>91</v>
      </c>
      <c r="E98" s="46">
        <v>100</v>
      </c>
      <c r="F98" s="46">
        <v>100</v>
      </c>
      <c r="G98" s="46">
        <v>100</v>
      </c>
    </row>
    <row r="99" spans="1:7" ht="33.75" customHeight="1" x14ac:dyDescent="0.25">
      <c r="A99" s="160" t="s">
        <v>154</v>
      </c>
      <c r="B99" s="40" t="s">
        <v>18</v>
      </c>
      <c r="C99" s="40" t="s">
        <v>179</v>
      </c>
      <c r="D99" s="46" t="s">
        <v>104</v>
      </c>
      <c r="E99" s="46">
        <v>1</v>
      </c>
      <c r="F99" s="46">
        <v>1</v>
      </c>
      <c r="G99" s="46">
        <v>1</v>
      </c>
    </row>
    <row r="100" spans="1:7" ht="33.75" customHeight="1" x14ac:dyDescent="0.25">
      <c r="A100" s="172"/>
      <c r="B100" s="40" t="s">
        <v>22</v>
      </c>
      <c r="C100" s="40" t="s">
        <v>102</v>
      </c>
      <c r="D100" s="46" t="s">
        <v>86</v>
      </c>
      <c r="E100" s="20">
        <v>300000</v>
      </c>
      <c r="F100" s="20">
        <v>320000</v>
      </c>
      <c r="G100" s="20">
        <v>340000</v>
      </c>
    </row>
    <row r="101" spans="1:7" ht="33.75" customHeight="1" x14ac:dyDescent="0.25">
      <c r="A101" s="172"/>
      <c r="B101" s="40" t="s">
        <v>21</v>
      </c>
      <c r="C101" s="60" t="s">
        <v>84</v>
      </c>
      <c r="D101" s="51" t="s">
        <v>142</v>
      </c>
      <c r="E101" s="53">
        <v>300000</v>
      </c>
      <c r="F101" s="53">
        <v>320000</v>
      </c>
      <c r="G101" s="53">
        <v>340000</v>
      </c>
    </row>
    <row r="102" spans="1:7" ht="33.75" customHeight="1" x14ac:dyDescent="0.25">
      <c r="A102" s="172"/>
      <c r="B102" s="40" t="s">
        <v>19</v>
      </c>
      <c r="C102" s="40" t="s">
        <v>90</v>
      </c>
      <c r="D102" s="46" t="s">
        <v>91</v>
      </c>
      <c r="E102" s="46">
        <v>100</v>
      </c>
      <c r="F102" s="46">
        <v>100</v>
      </c>
      <c r="G102" s="46">
        <v>100</v>
      </c>
    </row>
    <row r="103" spans="1:7" ht="39.75" customHeight="1" x14ac:dyDescent="0.25">
      <c r="A103" s="161" t="s">
        <v>155</v>
      </c>
      <c r="B103" s="40" t="s">
        <v>18</v>
      </c>
      <c r="C103" s="40" t="s">
        <v>109</v>
      </c>
      <c r="D103" s="46" t="s">
        <v>104</v>
      </c>
      <c r="E103" s="46">
        <v>3</v>
      </c>
      <c r="F103" s="46">
        <v>3</v>
      </c>
      <c r="G103" s="46">
        <v>3</v>
      </c>
    </row>
    <row r="104" spans="1:7" ht="39.75" customHeight="1" x14ac:dyDescent="0.25">
      <c r="A104" s="162"/>
      <c r="B104" s="40" t="s">
        <v>22</v>
      </c>
      <c r="C104" s="40" t="s">
        <v>102</v>
      </c>
      <c r="D104" s="46" t="s">
        <v>86</v>
      </c>
      <c r="E104" s="20">
        <v>7000</v>
      </c>
      <c r="F104" s="20">
        <v>7666.7</v>
      </c>
      <c r="G104" s="20">
        <v>8333.2999999999993</v>
      </c>
    </row>
    <row r="105" spans="1:7" ht="39.75" customHeight="1" x14ac:dyDescent="0.25">
      <c r="A105" s="162"/>
      <c r="B105" s="40" t="s">
        <v>21</v>
      </c>
      <c r="C105" s="60" t="s">
        <v>84</v>
      </c>
      <c r="D105" s="51" t="s">
        <v>142</v>
      </c>
      <c r="E105" s="53">
        <v>21000</v>
      </c>
      <c r="F105" s="53">
        <v>23000</v>
      </c>
      <c r="G105" s="53">
        <v>25000</v>
      </c>
    </row>
    <row r="106" spans="1:7" ht="39.75" customHeight="1" x14ac:dyDescent="0.25">
      <c r="A106" s="162"/>
      <c r="B106" s="40" t="s">
        <v>19</v>
      </c>
      <c r="C106" s="40" t="s">
        <v>90</v>
      </c>
      <c r="D106" s="46" t="s">
        <v>91</v>
      </c>
      <c r="E106" s="46">
        <v>100</v>
      </c>
      <c r="F106" s="46">
        <v>100</v>
      </c>
      <c r="G106" s="46">
        <v>100</v>
      </c>
    </row>
    <row r="107" spans="1:7" ht="23.25" customHeight="1" x14ac:dyDescent="0.25">
      <c r="A107" s="160" t="s">
        <v>156</v>
      </c>
      <c r="B107" s="42" t="s">
        <v>21</v>
      </c>
      <c r="C107" s="60" t="s">
        <v>111</v>
      </c>
      <c r="D107" s="51" t="s">
        <v>142</v>
      </c>
      <c r="E107" s="51"/>
      <c r="F107" s="53">
        <v>230000</v>
      </c>
      <c r="G107" s="53">
        <f>G110</f>
        <v>300000</v>
      </c>
    </row>
    <row r="108" spans="1:7" ht="23.25" customHeight="1" x14ac:dyDescent="0.25">
      <c r="A108" s="160"/>
      <c r="B108" s="40" t="s">
        <v>18</v>
      </c>
      <c r="C108" s="28" t="s">
        <v>110</v>
      </c>
      <c r="D108" s="46" t="s">
        <v>151</v>
      </c>
      <c r="E108" s="46"/>
      <c r="F108" s="46">
        <v>130</v>
      </c>
      <c r="G108" s="46">
        <v>130</v>
      </c>
    </row>
    <row r="109" spans="1:7" ht="23.25" customHeight="1" x14ac:dyDescent="0.25">
      <c r="A109" s="160"/>
      <c r="B109" s="40" t="s">
        <v>22</v>
      </c>
      <c r="C109" s="40" t="s">
        <v>102</v>
      </c>
      <c r="D109" s="46" t="s">
        <v>146</v>
      </c>
      <c r="E109" s="46"/>
      <c r="F109" s="38">
        <v>1384.6</v>
      </c>
      <c r="G109" s="27">
        <f>G110/G108</f>
        <v>2307.6923076923076</v>
      </c>
    </row>
    <row r="110" spans="1:7" ht="23.25" customHeight="1" x14ac:dyDescent="0.25">
      <c r="A110" s="160"/>
      <c r="B110" s="40" t="s">
        <v>21</v>
      </c>
      <c r="C110" s="60" t="s">
        <v>112</v>
      </c>
      <c r="D110" s="51" t="s">
        <v>142</v>
      </c>
      <c r="E110" s="51"/>
      <c r="F110" s="53">
        <v>180000</v>
      </c>
      <c r="G110" s="53">
        <v>300000</v>
      </c>
    </row>
    <row r="111" spans="1:7" ht="23.25" customHeight="1" x14ac:dyDescent="0.25">
      <c r="A111" s="160"/>
      <c r="B111" s="40" t="s">
        <v>19</v>
      </c>
      <c r="C111" s="40" t="s">
        <v>90</v>
      </c>
      <c r="D111" s="46" t="s">
        <v>91</v>
      </c>
      <c r="E111" s="46"/>
      <c r="F111" s="46">
        <v>100</v>
      </c>
      <c r="G111" s="46">
        <v>100</v>
      </c>
    </row>
    <row r="112" spans="1:7" ht="23.25" customHeight="1" x14ac:dyDescent="0.25">
      <c r="A112" s="160"/>
      <c r="B112" s="40" t="s">
        <v>18</v>
      </c>
      <c r="C112" s="28" t="s">
        <v>113</v>
      </c>
      <c r="D112" s="46" t="s">
        <v>99</v>
      </c>
      <c r="E112" s="46"/>
      <c r="F112" s="46">
        <v>1</v>
      </c>
      <c r="G112" s="46"/>
    </row>
    <row r="113" spans="1:7" ht="23.25" customHeight="1" x14ac:dyDescent="0.25">
      <c r="A113" s="160"/>
      <c r="B113" s="40" t="s">
        <v>22</v>
      </c>
      <c r="C113" s="40" t="s">
        <v>102</v>
      </c>
      <c r="D113" s="46" t="s">
        <v>99</v>
      </c>
      <c r="E113" s="46"/>
      <c r="F113" s="21">
        <v>20000</v>
      </c>
      <c r="G113" s="46"/>
    </row>
    <row r="114" spans="1:7" ht="23.25" customHeight="1" x14ac:dyDescent="0.25">
      <c r="A114" s="160"/>
      <c r="B114" s="40" t="s">
        <v>21</v>
      </c>
      <c r="C114" s="60" t="s">
        <v>112</v>
      </c>
      <c r="D114" s="51" t="s">
        <v>106</v>
      </c>
      <c r="E114" s="51"/>
      <c r="F114" s="53">
        <v>20000</v>
      </c>
      <c r="G114" s="57"/>
    </row>
    <row r="115" spans="1:7" ht="23.25" customHeight="1" x14ac:dyDescent="0.25">
      <c r="A115" s="160"/>
      <c r="B115" s="40" t="s">
        <v>19</v>
      </c>
      <c r="C115" s="40" t="s">
        <v>90</v>
      </c>
      <c r="D115" s="46" t="s">
        <v>91</v>
      </c>
      <c r="E115" s="46"/>
      <c r="F115" s="46">
        <v>100</v>
      </c>
      <c r="G115" s="46"/>
    </row>
    <row r="116" spans="1:7" ht="23.25" customHeight="1" x14ac:dyDescent="0.25">
      <c r="A116" s="160"/>
      <c r="B116" s="40" t="s">
        <v>18</v>
      </c>
      <c r="C116" s="28" t="s">
        <v>114</v>
      </c>
      <c r="D116" s="46" t="s">
        <v>99</v>
      </c>
      <c r="E116" s="46"/>
      <c r="F116" s="46">
        <v>10</v>
      </c>
      <c r="G116" s="46"/>
    </row>
    <row r="117" spans="1:7" ht="23.25" customHeight="1" x14ac:dyDescent="0.25">
      <c r="A117" s="160"/>
      <c r="B117" s="40" t="s">
        <v>22</v>
      </c>
      <c r="C117" s="40" t="s">
        <v>102</v>
      </c>
      <c r="D117" s="46" t="s">
        <v>106</v>
      </c>
      <c r="E117" s="46"/>
      <c r="F117" s="21">
        <v>3000</v>
      </c>
      <c r="G117" s="46"/>
    </row>
    <row r="118" spans="1:7" ht="23.25" customHeight="1" x14ac:dyDescent="0.25">
      <c r="A118" s="160"/>
      <c r="B118" s="40" t="s">
        <v>21</v>
      </c>
      <c r="C118" s="60" t="s">
        <v>112</v>
      </c>
      <c r="D118" s="55" t="s">
        <v>142</v>
      </c>
      <c r="E118" s="52"/>
      <c r="F118" s="56">
        <v>30000</v>
      </c>
      <c r="G118" s="62"/>
    </row>
    <row r="119" spans="1:7" ht="23.25" customHeight="1" x14ac:dyDescent="0.25">
      <c r="A119" s="160"/>
      <c r="B119" s="40" t="s">
        <v>19</v>
      </c>
      <c r="C119" s="40" t="s">
        <v>90</v>
      </c>
      <c r="D119" s="46" t="s">
        <v>91</v>
      </c>
      <c r="E119" s="46"/>
      <c r="F119" s="46">
        <v>100</v>
      </c>
      <c r="G119" s="46"/>
    </row>
    <row r="120" spans="1:7" ht="49.5" customHeight="1" x14ac:dyDescent="0.25">
      <c r="A120" s="160" t="s">
        <v>196</v>
      </c>
      <c r="B120" s="40" t="s">
        <v>18</v>
      </c>
      <c r="C120" s="40" t="s">
        <v>115</v>
      </c>
      <c r="D120" s="46" t="s">
        <v>99</v>
      </c>
      <c r="E120" s="46">
        <v>1</v>
      </c>
      <c r="F120" s="46">
        <v>1</v>
      </c>
      <c r="G120" s="46">
        <v>1</v>
      </c>
    </row>
    <row r="121" spans="1:7" ht="49.5" customHeight="1" x14ac:dyDescent="0.25">
      <c r="A121" s="172"/>
      <c r="B121" s="40" t="s">
        <v>22</v>
      </c>
      <c r="C121" s="40" t="s">
        <v>102</v>
      </c>
      <c r="D121" s="46" t="s">
        <v>106</v>
      </c>
      <c r="E121" s="21">
        <v>130000</v>
      </c>
      <c r="F121" s="21">
        <v>150000</v>
      </c>
      <c r="G121" s="21">
        <v>150000</v>
      </c>
    </row>
    <row r="122" spans="1:7" ht="49.5" customHeight="1" x14ac:dyDescent="0.25">
      <c r="A122" s="172"/>
      <c r="B122" s="40" t="s">
        <v>21</v>
      </c>
      <c r="C122" s="60" t="s">
        <v>84</v>
      </c>
      <c r="D122" s="51" t="s">
        <v>142</v>
      </c>
      <c r="E122" s="53">
        <v>130000</v>
      </c>
      <c r="F122" s="53">
        <v>150000</v>
      </c>
      <c r="G122" s="53">
        <v>150000</v>
      </c>
    </row>
    <row r="123" spans="1:7" ht="49.5" customHeight="1" x14ac:dyDescent="0.25">
      <c r="A123" s="172"/>
      <c r="B123" s="40" t="s">
        <v>19</v>
      </c>
      <c r="C123" s="40" t="s">
        <v>90</v>
      </c>
      <c r="D123" s="46" t="s">
        <v>91</v>
      </c>
      <c r="E123" s="46">
        <v>100</v>
      </c>
      <c r="F123" s="46">
        <v>100</v>
      </c>
      <c r="G123" s="46">
        <v>100</v>
      </c>
    </row>
    <row r="124" spans="1:7" ht="46.5" customHeight="1" x14ac:dyDescent="0.25">
      <c r="A124" s="160" t="s">
        <v>157</v>
      </c>
      <c r="B124" s="40" t="s">
        <v>18</v>
      </c>
      <c r="C124" s="40" t="s">
        <v>116</v>
      </c>
      <c r="D124" s="46" t="s">
        <v>99</v>
      </c>
      <c r="E124" s="46">
        <v>3</v>
      </c>
      <c r="F124" s="46">
        <v>5</v>
      </c>
      <c r="G124" s="46">
        <v>10</v>
      </c>
    </row>
    <row r="125" spans="1:7" ht="46.5" customHeight="1" x14ac:dyDescent="0.25">
      <c r="A125" s="172"/>
      <c r="B125" s="40" t="s">
        <v>22</v>
      </c>
      <c r="C125" s="40" t="s">
        <v>102</v>
      </c>
      <c r="D125" s="46" t="s">
        <v>106</v>
      </c>
      <c r="E125" s="21">
        <v>20000</v>
      </c>
      <c r="F125" s="21">
        <v>13000</v>
      </c>
      <c r="G125" s="21">
        <f>G126/G124</f>
        <v>7000</v>
      </c>
    </row>
    <row r="126" spans="1:7" ht="46.5" customHeight="1" x14ac:dyDescent="0.25">
      <c r="A126" s="172"/>
      <c r="B126" s="40" t="s">
        <v>21</v>
      </c>
      <c r="C126" s="60" t="s">
        <v>84</v>
      </c>
      <c r="D126" s="51" t="s">
        <v>142</v>
      </c>
      <c r="E126" s="53">
        <v>60000</v>
      </c>
      <c r="F126" s="53">
        <v>65000</v>
      </c>
      <c r="G126" s="53">
        <v>70000</v>
      </c>
    </row>
    <row r="127" spans="1:7" ht="46.5" customHeight="1" x14ac:dyDescent="0.25">
      <c r="A127" s="172"/>
      <c r="B127" s="40" t="s">
        <v>19</v>
      </c>
      <c r="C127" s="40" t="s">
        <v>90</v>
      </c>
      <c r="D127" s="46" t="s">
        <v>91</v>
      </c>
      <c r="E127" s="46">
        <v>100</v>
      </c>
      <c r="F127" s="46">
        <v>100</v>
      </c>
      <c r="G127" s="46">
        <v>100</v>
      </c>
    </row>
    <row r="128" spans="1:7" ht="45" customHeight="1" x14ac:dyDescent="0.25">
      <c r="A128" s="161" t="s">
        <v>158</v>
      </c>
      <c r="B128" s="40" t="s">
        <v>18</v>
      </c>
      <c r="C128" s="40" t="s">
        <v>118</v>
      </c>
      <c r="D128" s="46" t="s">
        <v>99</v>
      </c>
      <c r="E128" s="46">
        <v>1</v>
      </c>
      <c r="F128" s="46">
        <v>2</v>
      </c>
      <c r="G128" s="46">
        <v>9</v>
      </c>
    </row>
    <row r="129" spans="1:7" ht="45" customHeight="1" x14ac:dyDescent="0.25">
      <c r="A129" s="162"/>
      <c r="B129" s="40" t="s">
        <v>22</v>
      </c>
      <c r="C129" s="40" t="s">
        <v>102</v>
      </c>
      <c r="D129" s="46" t="s">
        <v>106</v>
      </c>
      <c r="E129" s="21">
        <v>133800</v>
      </c>
      <c r="F129" s="21">
        <v>25000</v>
      </c>
      <c r="G129" s="21">
        <f>G130/G128</f>
        <v>22222.222222222223</v>
      </c>
    </row>
    <row r="130" spans="1:7" ht="45" customHeight="1" x14ac:dyDescent="0.25">
      <c r="A130" s="162"/>
      <c r="B130" s="40" t="s">
        <v>21</v>
      </c>
      <c r="C130" s="60" t="s">
        <v>84</v>
      </c>
      <c r="D130" s="51" t="s">
        <v>142</v>
      </c>
      <c r="E130" s="53">
        <v>133800</v>
      </c>
      <c r="F130" s="56">
        <v>50000</v>
      </c>
      <c r="G130" s="56">
        <v>200000</v>
      </c>
    </row>
    <row r="131" spans="1:7" ht="45" customHeight="1" x14ac:dyDescent="0.25">
      <c r="A131" s="162"/>
      <c r="B131" s="40" t="s">
        <v>19</v>
      </c>
      <c r="C131" s="40" t="s">
        <v>90</v>
      </c>
      <c r="D131" s="46" t="s">
        <v>91</v>
      </c>
      <c r="E131" s="46">
        <v>100</v>
      </c>
      <c r="F131" s="46">
        <v>100</v>
      </c>
      <c r="G131" s="46">
        <v>100</v>
      </c>
    </row>
    <row r="132" spans="1:7" ht="46.5" customHeight="1" x14ac:dyDescent="0.25">
      <c r="A132" s="161" t="s">
        <v>159</v>
      </c>
      <c r="B132" s="40" t="s">
        <v>18</v>
      </c>
      <c r="C132" s="40" t="s">
        <v>117</v>
      </c>
      <c r="D132" s="46" t="s">
        <v>99</v>
      </c>
      <c r="E132" s="46">
        <v>2</v>
      </c>
      <c r="F132" s="46">
        <v>2</v>
      </c>
      <c r="G132" s="46"/>
    </row>
    <row r="133" spans="1:7" ht="46.5" customHeight="1" x14ac:dyDescent="0.25">
      <c r="A133" s="162"/>
      <c r="B133" s="40" t="s">
        <v>22</v>
      </c>
      <c r="C133" s="40" t="s">
        <v>102</v>
      </c>
      <c r="D133" s="46" t="s">
        <v>106</v>
      </c>
      <c r="E133" s="21">
        <v>25000</v>
      </c>
      <c r="F133" s="21">
        <v>25000</v>
      </c>
      <c r="G133" s="21"/>
    </row>
    <row r="134" spans="1:7" ht="46.5" customHeight="1" x14ac:dyDescent="0.25">
      <c r="A134" s="162"/>
      <c r="B134" s="40" t="s">
        <v>21</v>
      </c>
      <c r="C134" s="60" t="s">
        <v>84</v>
      </c>
      <c r="D134" s="51" t="s">
        <v>142</v>
      </c>
      <c r="E134" s="56">
        <v>50000</v>
      </c>
      <c r="F134" s="56">
        <v>50000</v>
      </c>
      <c r="G134" s="56"/>
    </row>
    <row r="135" spans="1:7" ht="46.5" customHeight="1" x14ac:dyDescent="0.25">
      <c r="A135" s="162"/>
      <c r="B135" s="40" t="s">
        <v>19</v>
      </c>
      <c r="C135" s="40" t="s">
        <v>90</v>
      </c>
      <c r="D135" s="46" t="s">
        <v>91</v>
      </c>
      <c r="E135" s="46">
        <v>100</v>
      </c>
      <c r="F135" s="46">
        <v>100</v>
      </c>
      <c r="G135" s="46"/>
    </row>
    <row r="136" spans="1:7" ht="24" x14ac:dyDescent="0.25">
      <c r="A136" s="160" t="s">
        <v>160</v>
      </c>
      <c r="B136" s="42" t="s">
        <v>21</v>
      </c>
      <c r="C136" s="60" t="s">
        <v>111</v>
      </c>
      <c r="D136" s="51" t="s">
        <v>142</v>
      </c>
      <c r="E136" s="53">
        <v>280000</v>
      </c>
      <c r="F136" s="53">
        <v>155000</v>
      </c>
      <c r="G136" s="53">
        <v>100000</v>
      </c>
    </row>
    <row r="137" spans="1:7" x14ac:dyDescent="0.25">
      <c r="A137" s="160"/>
      <c r="B137" s="40" t="s">
        <v>18</v>
      </c>
      <c r="C137" s="28" t="s">
        <v>119</v>
      </c>
      <c r="D137" s="46" t="s">
        <v>120</v>
      </c>
      <c r="E137" s="46">
        <v>10</v>
      </c>
      <c r="F137" s="46">
        <v>2.71</v>
      </c>
      <c r="G137" s="46">
        <v>3.41</v>
      </c>
    </row>
    <row r="138" spans="1:7" x14ac:dyDescent="0.25">
      <c r="A138" s="160"/>
      <c r="B138" s="40" t="s">
        <v>22</v>
      </c>
      <c r="C138" s="40" t="s">
        <v>102</v>
      </c>
      <c r="D138" s="46" t="s">
        <v>121</v>
      </c>
      <c r="E138" s="21">
        <v>6000</v>
      </c>
      <c r="F138" s="20">
        <v>9815.5</v>
      </c>
      <c r="G138" s="21">
        <v>13489.74</v>
      </c>
    </row>
    <row r="139" spans="1:7" x14ac:dyDescent="0.25">
      <c r="A139" s="160"/>
      <c r="B139" s="40" t="s">
        <v>21</v>
      </c>
      <c r="C139" s="60" t="s">
        <v>84</v>
      </c>
      <c r="D139" s="51" t="s">
        <v>142</v>
      </c>
      <c r="E139" s="53">
        <v>60000</v>
      </c>
      <c r="F139" s="53">
        <v>26600</v>
      </c>
      <c r="G139" s="53">
        <v>46000</v>
      </c>
    </row>
    <row r="140" spans="1:7" x14ac:dyDescent="0.25">
      <c r="A140" s="160"/>
      <c r="B140" s="40" t="s">
        <v>19</v>
      </c>
      <c r="C140" s="40" t="s">
        <v>90</v>
      </c>
      <c r="D140" s="46" t="s">
        <v>91</v>
      </c>
      <c r="E140" s="46">
        <v>100</v>
      </c>
      <c r="F140" s="46">
        <v>100</v>
      </c>
      <c r="G140" s="46">
        <v>46</v>
      </c>
    </row>
    <row r="141" spans="1:7" x14ac:dyDescent="0.25">
      <c r="A141" s="160"/>
      <c r="B141" s="40" t="s">
        <v>18</v>
      </c>
      <c r="C141" s="28" t="s">
        <v>122</v>
      </c>
      <c r="D141" s="46" t="s">
        <v>99</v>
      </c>
      <c r="E141" s="46">
        <v>2</v>
      </c>
      <c r="F141" s="46">
        <v>1</v>
      </c>
      <c r="G141" s="46"/>
    </row>
    <row r="142" spans="1:7" x14ac:dyDescent="0.25">
      <c r="A142" s="160"/>
      <c r="B142" s="40" t="s">
        <v>22</v>
      </c>
      <c r="C142" s="40" t="s">
        <v>102</v>
      </c>
      <c r="D142" s="46" t="s">
        <v>106</v>
      </c>
      <c r="E142" s="21">
        <v>110000</v>
      </c>
      <c r="F142" s="21">
        <v>90000</v>
      </c>
      <c r="G142" s="46"/>
    </row>
    <row r="143" spans="1:7" x14ac:dyDescent="0.25">
      <c r="A143" s="160"/>
      <c r="B143" s="40" t="s">
        <v>21</v>
      </c>
      <c r="C143" s="60" t="s">
        <v>84</v>
      </c>
      <c r="D143" s="57" t="s">
        <v>142</v>
      </c>
      <c r="E143" s="53">
        <v>220000</v>
      </c>
      <c r="F143" s="53">
        <v>90000</v>
      </c>
      <c r="G143" s="57"/>
    </row>
    <row r="144" spans="1:7" x14ac:dyDescent="0.25">
      <c r="A144" s="160"/>
      <c r="B144" s="40" t="s">
        <v>19</v>
      </c>
      <c r="C144" s="40" t="s">
        <v>90</v>
      </c>
      <c r="D144" s="46" t="s">
        <v>91</v>
      </c>
      <c r="E144" s="46">
        <v>100</v>
      </c>
      <c r="F144" s="46">
        <v>100</v>
      </c>
      <c r="G144" s="46"/>
    </row>
    <row r="145" spans="1:7" ht="24" x14ac:dyDescent="0.25">
      <c r="A145" s="160"/>
      <c r="B145" s="40" t="s">
        <v>18</v>
      </c>
      <c r="C145" s="28" t="s">
        <v>123</v>
      </c>
      <c r="D145" s="46" t="s">
        <v>99</v>
      </c>
      <c r="E145" s="46"/>
      <c r="F145" s="46">
        <v>84</v>
      </c>
      <c r="G145" s="20">
        <v>77</v>
      </c>
    </row>
    <row r="146" spans="1:7" x14ac:dyDescent="0.25">
      <c r="A146" s="160"/>
      <c r="B146" s="40" t="s">
        <v>22</v>
      </c>
      <c r="C146" s="40" t="s">
        <v>102</v>
      </c>
      <c r="D146" s="46" t="s">
        <v>106</v>
      </c>
      <c r="E146" s="46"/>
      <c r="F146" s="38">
        <v>457.14</v>
      </c>
      <c r="G146" s="46">
        <v>701.3</v>
      </c>
    </row>
    <row r="147" spans="1:7" x14ac:dyDescent="0.25">
      <c r="A147" s="160"/>
      <c r="B147" s="40" t="s">
        <v>21</v>
      </c>
      <c r="C147" s="60" t="s">
        <v>84</v>
      </c>
      <c r="D147" s="57" t="s">
        <v>142</v>
      </c>
      <c r="E147" s="57"/>
      <c r="F147" s="53">
        <v>38400</v>
      </c>
      <c r="G147" s="61">
        <v>54000</v>
      </c>
    </row>
    <row r="148" spans="1:7" x14ac:dyDescent="0.25">
      <c r="A148" s="160"/>
      <c r="B148" s="40" t="s">
        <v>19</v>
      </c>
      <c r="C148" s="40" t="s">
        <v>90</v>
      </c>
      <c r="D148" s="46" t="s">
        <v>91</v>
      </c>
      <c r="E148" s="46"/>
      <c r="F148" s="46">
        <v>100</v>
      </c>
      <c r="G148" s="46">
        <v>54</v>
      </c>
    </row>
    <row r="149" spans="1:7" s="68" customFormat="1" ht="42.75" customHeight="1" x14ac:dyDescent="0.25">
      <c r="A149" s="160" t="s">
        <v>161</v>
      </c>
      <c r="B149" s="41" t="s">
        <v>18</v>
      </c>
      <c r="C149" s="41" t="s">
        <v>124</v>
      </c>
      <c r="D149" s="67" t="s">
        <v>104</v>
      </c>
      <c r="E149" s="67">
        <v>1</v>
      </c>
      <c r="F149" s="67"/>
      <c r="G149" s="67"/>
    </row>
    <row r="150" spans="1:7" s="68" customFormat="1" ht="42.75" customHeight="1" x14ac:dyDescent="0.25">
      <c r="A150" s="172"/>
      <c r="B150" s="41" t="s">
        <v>22</v>
      </c>
      <c r="C150" s="41" t="s">
        <v>102</v>
      </c>
      <c r="D150" s="67" t="s">
        <v>142</v>
      </c>
      <c r="E150" s="73">
        <v>150000</v>
      </c>
      <c r="F150" s="67"/>
      <c r="G150" s="67"/>
    </row>
    <row r="151" spans="1:7" s="68" customFormat="1" ht="42.75" customHeight="1" x14ac:dyDescent="0.25">
      <c r="A151" s="172"/>
      <c r="B151" s="45" t="s">
        <v>21</v>
      </c>
      <c r="C151" s="59" t="s">
        <v>84</v>
      </c>
      <c r="D151" s="70" t="s">
        <v>142</v>
      </c>
      <c r="E151" s="71">
        <v>150000</v>
      </c>
      <c r="F151" s="70"/>
      <c r="G151" s="70"/>
    </row>
    <row r="152" spans="1:7" s="68" customFormat="1" ht="35.25" customHeight="1" x14ac:dyDescent="0.25">
      <c r="A152" s="172"/>
      <c r="B152" s="41" t="s">
        <v>19</v>
      </c>
      <c r="C152" s="41" t="s">
        <v>90</v>
      </c>
      <c r="D152" s="67" t="s">
        <v>91</v>
      </c>
      <c r="E152" s="67">
        <v>100</v>
      </c>
      <c r="F152" s="67"/>
      <c r="G152" s="67"/>
    </row>
    <row r="153" spans="1:7" ht="35.25" customHeight="1" x14ac:dyDescent="0.25">
      <c r="A153" s="160" t="s">
        <v>197</v>
      </c>
      <c r="B153" s="40" t="s">
        <v>18</v>
      </c>
      <c r="C153" s="40" t="s">
        <v>124</v>
      </c>
      <c r="D153" s="46" t="s">
        <v>104</v>
      </c>
      <c r="E153" s="46">
        <v>1</v>
      </c>
      <c r="F153" s="46"/>
      <c r="G153" s="46"/>
    </row>
    <row r="154" spans="1:7" ht="43.5" customHeight="1" x14ac:dyDescent="0.25">
      <c r="A154" s="172"/>
      <c r="B154" s="40" t="s">
        <v>22</v>
      </c>
      <c r="C154" s="40" t="s">
        <v>102</v>
      </c>
      <c r="D154" s="46" t="s">
        <v>86</v>
      </c>
      <c r="E154" s="21">
        <v>50000</v>
      </c>
      <c r="F154" s="46"/>
      <c r="G154" s="46"/>
    </row>
    <row r="155" spans="1:7" ht="28.5" customHeight="1" x14ac:dyDescent="0.25">
      <c r="A155" s="172"/>
      <c r="B155" s="42" t="s">
        <v>21</v>
      </c>
      <c r="C155" s="60" t="s">
        <v>84</v>
      </c>
      <c r="D155" s="51" t="s">
        <v>142</v>
      </c>
      <c r="E155" s="53">
        <v>50000</v>
      </c>
      <c r="F155" s="51"/>
      <c r="G155" s="51"/>
    </row>
    <row r="156" spans="1:7" ht="33" customHeight="1" x14ac:dyDescent="0.25">
      <c r="A156" s="172"/>
      <c r="B156" s="40" t="s">
        <v>19</v>
      </c>
      <c r="C156" s="40" t="s">
        <v>90</v>
      </c>
      <c r="D156" s="46" t="s">
        <v>91</v>
      </c>
      <c r="E156" s="46">
        <v>100</v>
      </c>
      <c r="F156" s="46"/>
      <c r="G156" s="46"/>
    </row>
    <row r="157" spans="1:7" ht="36" customHeight="1" x14ac:dyDescent="0.25">
      <c r="A157" s="163" t="s">
        <v>77</v>
      </c>
      <c r="B157" s="40" t="s">
        <v>18</v>
      </c>
      <c r="C157" s="40" t="s">
        <v>177</v>
      </c>
      <c r="D157" s="46" t="s">
        <v>83</v>
      </c>
      <c r="E157" s="46">
        <v>2</v>
      </c>
      <c r="F157" s="46">
        <v>3</v>
      </c>
      <c r="G157" s="46">
        <v>1</v>
      </c>
    </row>
    <row r="158" spans="1:7" ht="36" customHeight="1" x14ac:dyDescent="0.25">
      <c r="A158" s="164"/>
      <c r="B158" s="40" t="s">
        <v>22</v>
      </c>
      <c r="C158" s="40" t="s">
        <v>85</v>
      </c>
      <c r="D158" s="46" t="s">
        <v>86</v>
      </c>
      <c r="E158" s="34">
        <f>E159/E157</f>
        <v>20275000</v>
      </c>
      <c r="F158" s="34">
        <f>F159/F157</f>
        <v>6180000</v>
      </c>
      <c r="G158" s="34">
        <f>G159/G157</f>
        <v>45000</v>
      </c>
    </row>
    <row r="159" spans="1:7" ht="36" customHeight="1" x14ac:dyDescent="0.25">
      <c r="A159" s="164"/>
      <c r="B159" s="40" t="s">
        <v>21</v>
      </c>
      <c r="C159" s="48" t="s">
        <v>84</v>
      </c>
      <c r="D159" s="49" t="s">
        <v>142</v>
      </c>
      <c r="E159" s="50">
        <f>E167+E171+E163</f>
        <v>40550000</v>
      </c>
      <c r="F159" s="50">
        <f>F167+F171+F163</f>
        <v>18540000</v>
      </c>
      <c r="G159" s="50">
        <f>G167+G171+G163</f>
        <v>45000</v>
      </c>
    </row>
    <row r="160" spans="1:7" ht="36" customHeight="1" x14ac:dyDescent="0.25">
      <c r="A160" s="164"/>
      <c r="B160" s="40" t="s">
        <v>19</v>
      </c>
      <c r="C160" s="43" t="s">
        <v>186</v>
      </c>
      <c r="D160" s="46" t="s">
        <v>91</v>
      </c>
      <c r="E160" s="46">
        <f>AVERAGE(E168,E172)</f>
        <v>80</v>
      </c>
      <c r="F160" s="27">
        <f>AVERAGE(F164,F168,F172)</f>
        <v>46.666666666666664</v>
      </c>
      <c r="G160" s="46">
        <v>100</v>
      </c>
    </row>
    <row r="161" spans="1:7" ht="36" customHeight="1" x14ac:dyDescent="0.25">
      <c r="A161" s="160" t="s">
        <v>203</v>
      </c>
      <c r="B161" s="40" t="s">
        <v>18</v>
      </c>
      <c r="C161" s="40" t="s">
        <v>125</v>
      </c>
      <c r="D161" s="46" t="s">
        <v>99</v>
      </c>
      <c r="E161" s="46"/>
      <c r="F161" s="20">
        <v>3333</v>
      </c>
      <c r="G161" s="22">
        <v>3000</v>
      </c>
    </row>
    <row r="162" spans="1:7" ht="36" customHeight="1" x14ac:dyDescent="0.25">
      <c r="A162" s="172"/>
      <c r="B162" s="40" t="s">
        <v>22</v>
      </c>
      <c r="C162" s="40" t="s">
        <v>102</v>
      </c>
      <c r="D162" s="46" t="s">
        <v>106</v>
      </c>
      <c r="E162" s="46"/>
      <c r="F162" s="46">
        <v>12</v>
      </c>
      <c r="G162" s="22">
        <v>15</v>
      </c>
    </row>
    <row r="163" spans="1:7" ht="36" customHeight="1" x14ac:dyDescent="0.25">
      <c r="A163" s="172"/>
      <c r="B163" s="40" t="s">
        <v>21</v>
      </c>
      <c r="C163" s="60" t="s">
        <v>84</v>
      </c>
      <c r="D163" s="51" t="s">
        <v>142</v>
      </c>
      <c r="E163" s="51"/>
      <c r="F163" s="53">
        <v>40000</v>
      </c>
      <c r="G163" s="58">
        <v>45000</v>
      </c>
    </row>
    <row r="164" spans="1:7" ht="36" customHeight="1" x14ac:dyDescent="0.25">
      <c r="A164" s="172"/>
      <c r="B164" s="40" t="s">
        <v>19</v>
      </c>
      <c r="C164" s="40" t="s">
        <v>90</v>
      </c>
      <c r="D164" s="46" t="s">
        <v>91</v>
      </c>
      <c r="E164" s="46"/>
      <c r="F164" s="46">
        <v>100</v>
      </c>
      <c r="G164" s="22">
        <v>100</v>
      </c>
    </row>
    <row r="165" spans="1:7" ht="39.75" customHeight="1" x14ac:dyDescent="0.25">
      <c r="A165" s="161" t="s">
        <v>162</v>
      </c>
      <c r="B165" s="40" t="s">
        <v>18</v>
      </c>
      <c r="C165" s="40" t="s">
        <v>126</v>
      </c>
      <c r="D165" s="46" t="s">
        <v>120</v>
      </c>
      <c r="E165" s="46">
        <v>40.9</v>
      </c>
      <c r="F165" s="46">
        <v>16.350000000000001</v>
      </c>
      <c r="G165" s="46"/>
    </row>
    <row r="166" spans="1:7" ht="39.75" customHeight="1" x14ac:dyDescent="0.25">
      <c r="A166" s="162"/>
      <c r="B166" s="40" t="s">
        <v>22</v>
      </c>
      <c r="C166" s="40" t="s">
        <v>102</v>
      </c>
      <c r="D166" s="46" t="s">
        <v>121</v>
      </c>
      <c r="E166" s="20">
        <v>91687</v>
      </c>
      <c r="F166" s="20">
        <v>91692.65</v>
      </c>
      <c r="G166" s="46"/>
    </row>
    <row r="167" spans="1:7" ht="39.75" customHeight="1" x14ac:dyDescent="0.25">
      <c r="A167" s="162"/>
      <c r="B167" s="40" t="s">
        <v>21</v>
      </c>
      <c r="C167" s="60" t="s">
        <v>84</v>
      </c>
      <c r="D167" s="51" t="s">
        <v>142</v>
      </c>
      <c r="E167" s="53">
        <v>3750000</v>
      </c>
      <c r="F167" s="53">
        <v>1500000</v>
      </c>
      <c r="G167" s="51"/>
    </row>
    <row r="168" spans="1:7" ht="39.75" customHeight="1" x14ac:dyDescent="0.25">
      <c r="A168" s="162"/>
      <c r="B168" s="40" t="s">
        <v>19</v>
      </c>
      <c r="C168" s="40" t="s">
        <v>90</v>
      </c>
      <c r="D168" s="46" t="s">
        <v>91</v>
      </c>
      <c r="E168" s="46">
        <v>71</v>
      </c>
      <c r="F168" s="46">
        <v>29</v>
      </c>
      <c r="G168" s="46"/>
    </row>
    <row r="169" spans="1:7" s="68" customFormat="1" ht="51" customHeight="1" x14ac:dyDescent="0.25">
      <c r="A169" s="160" t="s">
        <v>182</v>
      </c>
      <c r="B169" s="41" t="s">
        <v>18</v>
      </c>
      <c r="C169" s="41" t="s">
        <v>127</v>
      </c>
      <c r="D169" s="67" t="s">
        <v>95</v>
      </c>
      <c r="E169" s="67">
        <v>2.2534999999999998</v>
      </c>
      <c r="F169" s="67">
        <v>0.28310000000000002</v>
      </c>
      <c r="G169" s="67"/>
    </row>
    <row r="170" spans="1:7" s="68" customFormat="1" ht="51" customHeight="1" x14ac:dyDescent="0.25">
      <c r="A170" s="172"/>
      <c r="B170" s="41" t="s">
        <v>22</v>
      </c>
      <c r="C170" s="41" t="s">
        <v>102</v>
      </c>
      <c r="D170" s="67" t="s">
        <v>97</v>
      </c>
      <c r="E170" s="69">
        <v>16330153.1</v>
      </c>
      <c r="F170" s="74" t="s">
        <v>141</v>
      </c>
      <c r="G170" s="67"/>
    </row>
    <row r="171" spans="1:7" s="68" customFormat="1" ht="51" customHeight="1" x14ac:dyDescent="0.25">
      <c r="A171" s="172"/>
      <c r="B171" s="41" t="s">
        <v>21</v>
      </c>
      <c r="C171" s="59" t="s">
        <v>84</v>
      </c>
      <c r="D171" s="70" t="s">
        <v>142</v>
      </c>
      <c r="E171" s="71">
        <v>36800000</v>
      </c>
      <c r="F171" s="71">
        <v>17000000</v>
      </c>
      <c r="G171" s="70"/>
    </row>
    <row r="172" spans="1:7" s="68" customFormat="1" ht="45" customHeight="1" x14ac:dyDescent="0.25">
      <c r="A172" s="172"/>
      <c r="B172" s="41" t="s">
        <v>19</v>
      </c>
      <c r="C172" s="41" t="s">
        <v>90</v>
      </c>
      <c r="D172" s="67" t="s">
        <v>91</v>
      </c>
      <c r="E172" s="67">
        <v>89</v>
      </c>
      <c r="F172" s="67">
        <v>11</v>
      </c>
      <c r="G172" s="67"/>
    </row>
    <row r="173" spans="1:7" x14ac:dyDescent="0.25">
      <c r="A173" s="163" t="s">
        <v>78</v>
      </c>
      <c r="B173" s="40" t="s">
        <v>18</v>
      </c>
      <c r="C173" s="40" t="s">
        <v>128</v>
      </c>
      <c r="D173" s="46" t="s">
        <v>104</v>
      </c>
      <c r="E173" s="46">
        <v>60</v>
      </c>
      <c r="F173" s="46">
        <v>100</v>
      </c>
      <c r="G173" s="46">
        <v>100</v>
      </c>
    </row>
    <row r="174" spans="1:7" x14ac:dyDescent="0.25">
      <c r="A174" s="164"/>
      <c r="B174" s="40" t="s">
        <v>22</v>
      </c>
      <c r="C174" s="40" t="s">
        <v>102</v>
      </c>
      <c r="D174" s="46" t="s">
        <v>86</v>
      </c>
      <c r="E174" s="27">
        <v>5000</v>
      </c>
      <c r="F174" s="27">
        <v>5000</v>
      </c>
      <c r="G174" s="27">
        <v>5000</v>
      </c>
    </row>
    <row r="175" spans="1:7" x14ac:dyDescent="0.25">
      <c r="A175" s="164"/>
      <c r="B175" s="42" t="s">
        <v>21</v>
      </c>
      <c r="C175" s="48" t="s">
        <v>84</v>
      </c>
      <c r="D175" s="49" t="s">
        <v>142</v>
      </c>
      <c r="E175" s="50">
        <v>300000</v>
      </c>
      <c r="F175" s="50">
        <v>500000</v>
      </c>
      <c r="G175" s="50">
        <v>500000</v>
      </c>
    </row>
    <row r="176" spans="1:7" x14ac:dyDescent="0.25">
      <c r="A176" s="164"/>
      <c r="B176" s="40" t="s">
        <v>19</v>
      </c>
      <c r="C176" s="40" t="s">
        <v>90</v>
      </c>
      <c r="D176" s="46" t="s">
        <v>91</v>
      </c>
      <c r="E176" s="46">
        <v>100</v>
      </c>
      <c r="F176" s="46">
        <v>100</v>
      </c>
      <c r="G176" s="46">
        <v>100</v>
      </c>
    </row>
    <row r="177" spans="1:7" ht="45" customHeight="1" x14ac:dyDescent="0.25">
      <c r="A177" s="161" t="s">
        <v>183</v>
      </c>
      <c r="B177" s="40" t="s">
        <v>18</v>
      </c>
      <c r="C177" s="40" t="s">
        <v>128</v>
      </c>
      <c r="D177" s="46" t="s">
        <v>104</v>
      </c>
      <c r="E177" s="46">
        <v>60</v>
      </c>
      <c r="F177" s="46">
        <v>100</v>
      </c>
      <c r="G177" s="46">
        <v>100</v>
      </c>
    </row>
    <row r="178" spans="1:7" ht="45" customHeight="1" x14ac:dyDescent="0.25">
      <c r="A178" s="162"/>
      <c r="B178" s="40" t="s">
        <v>22</v>
      </c>
      <c r="C178" s="40" t="s">
        <v>102</v>
      </c>
      <c r="D178" s="46" t="s">
        <v>86</v>
      </c>
      <c r="E178" s="27">
        <v>5000</v>
      </c>
      <c r="F178" s="27">
        <v>5000</v>
      </c>
      <c r="G178" s="27">
        <v>5000</v>
      </c>
    </row>
    <row r="179" spans="1:7" ht="45" customHeight="1" x14ac:dyDescent="0.25">
      <c r="A179" s="162"/>
      <c r="B179" s="40" t="s">
        <v>21</v>
      </c>
      <c r="C179" s="60" t="s">
        <v>84</v>
      </c>
      <c r="D179" s="51" t="s">
        <v>142</v>
      </c>
      <c r="E179" s="53">
        <v>300000</v>
      </c>
      <c r="F179" s="53">
        <v>500000</v>
      </c>
      <c r="G179" s="53">
        <v>500000</v>
      </c>
    </row>
    <row r="180" spans="1:7" ht="24.75" customHeight="1" x14ac:dyDescent="0.25">
      <c r="A180" s="162"/>
      <c r="B180" s="40" t="s">
        <v>19</v>
      </c>
      <c r="C180" s="40" t="s">
        <v>90</v>
      </c>
      <c r="D180" s="46" t="s">
        <v>91</v>
      </c>
      <c r="E180" s="46">
        <v>100</v>
      </c>
      <c r="F180" s="46">
        <v>100</v>
      </c>
      <c r="G180" s="46">
        <v>100</v>
      </c>
    </row>
    <row r="181" spans="1:7" x14ac:dyDescent="0.25">
      <c r="A181" s="163" t="s">
        <v>79</v>
      </c>
      <c r="B181" s="40" t="s">
        <v>18</v>
      </c>
      <c r="C181" s="40" t="s">
        <v>177</v>
      </c>
      <c r="D181" s="46" t="s">
        <v>83</v>
      </c>
      <c r="E181" s="46">
        <v>3</v>
      </c>
      <c r="F181" s="46">
        <v>6</v>
      </c>
      <c r="G181" s="46">
        <v>5</v>
      </c>
    </row>
    <row r="182" spans="1:7" x14ac:dyDescent="0.25">
      <c r="A182" s="164"/>
      <c r="B182" s="40" t="s">
        <v>22</v>
      </c>
      <c r="C182" s="40" t="s">
        <v>85</v>
      </c>
      <c r="D182" s="46" t="s">
        <v>86</v>
      </c>
      <c r="E182" s="75">
        <f>E183/E181</f>
        <v>88166.666666666672</v>
      </c>
      <c r="F182" s="75">
        <f>F183/F181</f>
        <v>161333.33333333334</v>
      </c>
      <c r="G182" s="75">
        <f>G183/G181</f>
        <v>85920</v>
      </c>
    </row>
    <row r="183" spans="1:7" x14ac:dyDescent="0.25">
      <c r="A183" s="164"/>
      <c r="B183" s="40" t="s">
        <v>21</v>
      </c>
      <c r="C183" s="48" t="s">
        <v>84</v>
      </c>
      <c r="D183" s="49" t="s">
        <v>142</v>
      </c>
      <c r="E183" s="50">
        <f>E187+E193+E199+E205+E209+E220</f>
        <v>264500</v>
      </c>
      <c r="F183" s="50">
        <f>F187+F193+F199+F205+F209+F220</f>
        <v>968000</v>
      </c>
      <c r="G183" s="54">
        <f>G187+G193+G199+G205+G224</f>
        <v>429600</v>
      </c>
    </row>
    <row r="184" spans="1:7" x14ac:dyDescent="0.25">
      <c r="A184" s="164"/>
      <c r="B184" s="40" t="s">
        <v>19</v>
      </c>
      <c r="C184" s="43" t="s">
        <v>188</v>
      </c>
      <c r="D184" s="46" t="s">
        <v>91</v>
      </c>
      <c r="E184" s="46">
        <v>100</v>
      </c>
      <c r="F184" s="46">
        <v>100</v>
      </c>
      <c r="G184" s="46">
        <v>100</v>
      </c>
    </row>
    <row r="185" spans="1:7" ht="35.25" customHeight="1" x14ac:dyDescent="0.25">
      <c r="A185" s="160" t="s">
        <v>180</v>
      </c>
      <c r="B185" s="40" t="s">
        <v>18</v>
      </c>
      <c r="C185" s="40" t="s">
        <v>129</v>
      </c>
      <c r="D185" s="46" t="s">
        <v>99</v>
      </c>
      <c r="E185" s="46"/>
      <c r="F185" s="46">
        <v>1</v>
      </c>
      <c r="G185" s="46">
        <v>1</v>
      </c>
    </row>
    <row r="186" spans="1:7" ht="35.25" customHeight="1" x14ac:dyDescent="0.25">
      <c r="A186" s="172"/>
      <c r="B186" s="40" t="s">
        <v>22</v>
      </c>
      <c r="C186" s="40" t="s">
        <v>102</v>
      </c>
      <c r="D186" s="46" t="s">
        <v>106</v>
      </c>
      <c r="E186" s="46"/>
      <c r="F186" s="21">
        <v>46000</v>
      </c>
      <c r="G186" s="21">
        <v>15000</v>
      </c>
    </row>
    <row r="187" spans="1:7" ht="35.25" customHeight="1" x14ac:dyDescent="0.25">
      <c r="A187" s="172"/>
      <c r="B187" s="42" t="s">
        <v>21</v>
      </c>
      <c r="C187" s="60" t="s">
        <v>84</v>
      </c>
      <c r="D187" s="46" t="s">
        <v>142</v>
      </c>
      <c r="E187" s="57"/>
      <c r="F187" s="53">
        <v>46000</v>
      </c>
      <c r="G187" s="53">
        <v>15000</v>
      </c>
    </row>
    <row r="188" spans="1:7" ht="35.25" customHeight="1" x14ac:dyDescent="0.25">
      <c r="A188" s="172"/>
      <c r="B188" s="40" t="s">
        <v>19</v>
      </c>
      <c r="C188" s="40" t="s">
        <v>90</v>
      </c>
      <c r="D188" s="46" t="s">
        <v>91</v>
      </c>
      <c r="E188" s="46"/>
      <c r="F188" s="46">
        <v>100</v>
      </c>
      <c r="G188" s="46">
        <v>100</v>
      </c>
    </row>
    <row r="189" spans="1:7" ht="50.25" customHeight="1" x14ac:dyDescent="0.25">
      <c r="A189" s="160" t="s">
        <v>80</v>
      </c>
      <c r="B189" s="161" t="s">
        <v>18</v>
      </c>
      <c r="C189" s="161" t="s">
        <v>130</v>
      </c>
      <c r="D189" s="167" t="s">
        <v>99</v>
      </c>
      <c r="E189" s="46">
        <v>11</v>
      </c>
      <c r="F189" s="46">
        <v>11</v>
      </c>
      <c r="G189" s="46">
        <v>4</v>
      </c>
    </row>
    <row r="190" spans="1:7" ht="24" customHeight="1" x14ac:dyDescent="0.25">
      <c r="A190" s="160"/>
      <c r="B190" s="161"/>
      <c r="C190" s="161"/>
      <c r="D190" s="167"/>
      <c r="E190" s="46"/>
      <c r="F190" s="46">
        <v>1</v>
      </c>
      <c r="G190" s="46">
        <v>1</v>
      </c>
    </row>
    <row r="191" spans="1:7" ht="31.5" customHeight="1" x14ac:dyDescent="0.25">
      <c r="A191" s="160"/>
      <c r="B191" s="161" t="s">
        <v>22</v>
      </c>
      <c r="C191" s="161" t="s">
        <v>102</v>
      </c>
      <c r="D191" s="167" t="s">
        <v>106</v>
      </c>
      <c r="E191" s="46">
        <v>7272.7</v>
      </c>
      <c r="F191" s="46">
        <v>7727.3</v>
      </c>
      <c r="G191" s="46">
        <v>9750</v>
      </c>
    </row>
    <row r="192" spans="1:7" ht="29.25" customHeight="1" x14ac:dyDescent="0.25">
      <c r="A192" s="160"/>
      <c r="B192" s="161"/>
      <c r="C192" s="161"/>
      <c r="D192" s="167"/>
      <c r="E192" s="46"/>
      <c r="F192" s="21">
        <v>49000</v>
      </c>
      <c r="G192" s="21">
        <v>100000</v>
      </c>
    </row>
    <row r="193" spans="1:7" ht="32.25" customHeight="1" x14ac:dyDescent="0.25">
      <c r="A193" s="160"/>
      <c r="B193" s="170" t="s">
        <v>21</v>
      </c>
      <c r="C193" s="171" t="s">
        <v>137</v>
      </c>
      <c r="D193" s="159" t="s">
        <v>142</v>
      </c>
      <c r="E193" s="53">
        <v>80000</v>
      </c>
      <c r="F193" s="53">
        <v>134000</v>
      </c>
      <c r="G193" s="53">
        <v>139000</v>
      </c>
    </row>
    <row r="194" spans="1:7" ht="50.25" customHeight="1" x14ac:dyDescent="0.25">
      <c r="A194" s="40" t="s">
        <v>163</v>
      </c>
      <c r="B194" s="170"/>
      <c r="C194" s="171"/>
      <c r="D194" s="159"/>
      <c r="E194" s="21">
        <v>80000</v>
      </c>
      <c r="F194" s="21">
        <v>85000</v>
      </c>
      <c r="G194" s="21">
        <v>39000</v>
      </c>
    </row>
    <row r="195" spans="1:7" ht="50.25" customHeight="1" x14ac:dyDescent="0.25">
      <c r="A195" s="40" t="s">
        <v>164</v>
      </c>
      <c r="B195" s="170"/>
      <c r="C195" s="171"/>
      <c r="D195" s="159"/>
      <c r="E195" s="21"/>
      <c r="F195" s="21">
        <v>49000</v>
      </c>
      <c r="G195" s="21">
        <v>100000</v>
      </c>
    </row>
    <row r="196" spans="1:7" ht="50.25" customHeight="1" x14ac:dyDescent="0.25">
      <c r="A196" s="28" t="s">
        <v>138</v>
      </c>
      <c r="B196" s="40" t="s">
        <v>19</v>
      </c>
      <c r="C196" s="40" t="s">
        <v>90</v>
      </c>
      <c r="D196" s="46" t="s">
        <v>91</v>
      </c>
      <c r="E196" s="46">
        <v>100</v>
      </c>
      <c r="F196" s="46">
        <v>100</v>
      </c>
      <c r="G196" s="46">
        <v>100</v>
      </c>
    </row>
    <row r="197" spans="1:7" ht="41.25" customHeight="1" x14ac:dyDescent="0.25">
      <c r="A197" s="165" t="s">
        <v>198</v>
      </c>
      <c r="B197" s="40" t="s">
        <v>18</v>
      </c>
      <c r="C197" s="40" t="s">
        <v>131</v>
      </c>
      <c r="D197" s="46" t="s">
        <v>99</v>
      </c>
      <c r="E197" s="46">
        <v>2</v>
      </c>
      <c r="F197" s="46">
        <v>2</v>
      </c>
      <c r="G197" s="46">
        <v>2</v>
      </c>
    </row>
    <row r="198" spans="1:7" ht="41.25" customHeight="1" x14ac:dyDescent="0.25">
      <c r="A198" s="166"/>
      <c r="B198" s="40" t="s">
        <v>22</v>
      </c>
      <c r="C198" s="40" t="s">
        <v>102</v>
      </c>
      <c r="D198" s="46" t="s">
        <v>106</v>
      </c>
      <c r="E198" s="21">
        <v>59750</v>
      </c>
      <c r="F198" s="21">
        <v>65000</v>
      </c>
      <c r="G198" s="21">
        <v>50000</v>
      </c>
    </row>
    <row r="199" spans="1:7" ht="41.25" customHeight="1" x14ac:dyDescent="0.25">
      <c r="A199" s="166"/>
      <c r="B199" s="40" t="s">
        <v>21</v>
      </c>
      <c r="C199" s="60" t="s">
        <v>84</v>
      </c>
      <c r="D199" s="51" t="s">
        <v>142</v>
      </c>
      <c r="E199" s="53">
        <v>119500</v>
      </c>
      <c r="F199" s="53">
        <v>130000</v>
      </c>
      <c r="G199" s="53">
        <v>100000</v>
      </c>
    </row>
    <row r="200" spans="1:7" ht="19.5" customHeight="1" x14ac:dyDescent="0.25">
      <c r="A200" s="166"/>
      <c r="B200" s="40" t="s">
        <v>19</v>
      </c>
      <c r="C200" s="40" t="s">
        <v>90</v>
      </c>
      <c r="D200" s="46" t="s">
        <v>91</v>
      </c>
      <c r="E200" s="46">
        <v>100</v>
      </c>
      <c r="F200" s="46">
        <v>100</v>
      </c>
      <c r="G200" s="46">
        <v>100</v>
      </c>
    </row>
    <row r="201" spans="1:7" ht="20.25" customHeight="1" x14ac:dyDescent="0.25">
      <c r="A201" s="160" t="s">
        <v>81</v>
      </c>
      <c r="B201" s="161" t="s">
        <v>18</v>
      </c>
      <c r="C201" s="161" t="s">
        <v>132</v>
      </c>
      <c r="D201" s="167" t="s">
        <v>104</v>
      </c>
      <c r="E201" s="46">
        <v>2</v>
      </c>
      <c r="F201" s="46">
        <v>4</v>
      </c>
      <c r="G201" s="46">
        <v>3</v>
      </c>
    </row>
    <row r="202" spans="1:7" ht="10.5" customHeight="1" x14ac:dyDescent="0.25">
      <c r="A202" s="160"/>
      <c r="B202" s="161"/>
      <c r="C202" s="161"/>
      <c r="D202" s="167"/>
      <c r="E202" s="46">
        <v>4</v>
      </c>
      <c r="F202" s="46">
        <v>4</v>
      </c>
      <c r="G202" s="46">
        <v>2</v>
      </c>
    </row>
    <row r="203" spans="1:7" ht="14.25" customHeight="1" x14ac:dyDescent="0.25">
      <c r="A203" s="160"/>
      <c r="B203" s="161" t="s">
        <v>22</v>
      </c>
      <c r="C203" s="161" t="s">
        <v>102</v>
      </c>
      <c r="D203" s="167" t="s">
        <v>86</v>
      </c>
      <c r="E203" s="21">
        <v>15000</v>
      </c>
      <c r="F203" s="21">
        <v>8000</v>
      </c>
      <c r="G203" s="24">
        <v>6666.66</v>
      </c>
    </row>
    <row r="204" spans="1:7" ht="12.75" customHeight="1" x14ac:dyDescent="0.25">
      <c r="A204" s="160"/>
      <c r="B204" s="161"/>
      <c r="C204" s="161"/>
      <c r="D204" s="167"/>
      <c r="E204" s="21">
        <v>8750</v>
      </c>
      <c r="F204" s="21">
        <v>11250</v>
      </c>
      <c r="G204" s="24">
        <v>40000</v>
      </c>
    </row>
    <row r="205" spans="1:7" ht="20.25" customHeight="1" x14ac:dyDescent="0.25">
      <c r="A205" s="160"/>
      <c r="B205" s="168" t="s">
        <v>190</v>
      </c>
      <c r="C205" s="169" t="s">
        <v>137</v>
      </c>
      <c r="D205" s="159" t="s">
        <v>142</v>
      </c>
      <c r="E205" s="53">
        <v>65000</v>
      </c>
      <c r="F205" s="53">
        <v>77000</v>
      </c>
      <c r="G205" s="58">
        <v>100000</v>
      </c>
    </row>
    <row r="206" spans="1:7" ht="24" customHeight="1" x14ac:dyDescent="0.25">
      <c r="A206" s="41" t="s">
        <v>165</v>
      </c>
      <c r="B206" s="168"/>
      <c r="C206" s="169"/>
      <c r="D206" s="159"/>
      <c r="E206" s="21">
        <v>30000</v>
      </c>
      <c r="F206" s="21">
        <v>32000</v>
      </c>
      <c r="G206" s="24">
        <v>20000</v>
      </c>
    </row>
    <row r="207" spans="1:7" ht="40.5" customHeight="1" x14ac:dyDescent="0.25">
      <c r="A207" s="41" t="s">
        <v>166</v>
      </c>
      <c r="B207" s="168"/>
      <c r="C207" s="169"/>
      <c r="D207" s="159"/>
      <c r="E207" s="21">
        <v>35000</v>
      </c>
      <c r="F207" s="21">
        <v>45000</v>
      </c>
      <c r="G207" s="24">
        <v>80000</v>
      </c>
    </row>
    <row r="208" spans="1:7" ht="45.75" customHeight="1" x14ac:dyDescent="0.25">
      <c r="A208" s="76" t="s">
        <v>139</v>
      </c>
      <c r="B208" s="40" t="s">
        <v>19</v>
      </c>
      <c r="C208" s="40" t="s">
        <v>90</v>
      </c>
      <c r="D208" s="46" t="s">
        <v>91</v>
      </c>
      <c r="E208" s="46">
        <v>100</v>
      </c>
      <c r="F208" s="46">
        <v>100</v>
      </c>
      <c r="G208" s="22">
        <v>100</v>
      </c>
    </row>
    <row r="209" spans="1:7" ht="29.25" customHeight="1" x14ac:dyDescent="0.25">
      <c r="A209" s="160" t="s">
        <v>195</v>
      </c>
      <c r="B209" s="42" t="s">
        <v>21</v>
      </c>
      <c r="C209" s="60" t="s">
        <v>111</v>
      </c>
      <c r="D209" s="51" t="s">
        <v>142</v>
      </c>
      <c r="E209" s="51"/>
      <c r="F209" s="53">
        <v>523000</v>
      </c>
      <c r="G209" s="57"/>
    </row>
    <row r="210" spans="1:7" ht="29.25" customHeight="1" x14ac:dyDescent="0.25">
      <c r="A210" s="160"/>
      <c r="B210" s="40" t="s">
        <v>18</v>
      </c>
      <c r="C210" s="28" t="s">
        <v>133</v>
      </c>
      <c r="D210" s="46" t="s">
        <v>99</v>
      </c>
      <c r="E210" s="46"/>
      <c r="F210" s="46">
        <v>3</v>
      </c>
      <c r="G210" s="46"/>
    </row>
    <row r="211" spans="1:7" ht="29.25" customHeight="1" x14ac:dyDescent="0.25">
      <c r="A211" s="160"/>
      <c r="B211" s="40" t="s">
        <v>22</v>
      </c>
      <c r="C211" s="40" t="s">
        <v>102</v>
      </c>
      <c r="D211" s="46" t="s">
        <v>106</v>
      </c>
      <c r="E211" s="46"/>
      <c r="F211" s="21">
        <v>8333.33</v>
      </c>
      <c r="G211" s="46"/>
    </row>
    <row r="212" spans="1:7" ht="29.25" customHeight="1" x14ac:dyDescent="0.25">
      <c r="A212" s="160"/>
      <c r="B212" s="40" t="s">
        <v>21</v>
      </c>
      <c r="C212" s="60" t="s">
        <v>84</v>
      </c>
      <c r="D212" s="51" t="s">
        <v>142</v>
      </c>
      <c r="E212" s="57"/>
      <c r="F212" s="53">
        <v>25000</v>
      </c>
      <c r="G212" s="57"/>
    </row>
    <row r="213" spans="1:7" ht="29.25" customHeight="1" x14ac:dyDescent="0.25">
      <c r="A213" s="160"/>
      <c r="B213" s="40" t="s">
        <v>19</v>
      </c>
      <c r="C213" s="40" t="s">
        <v>90</v>
      </c>
      <c r="D213" s="46" t="s">
        <v>91</v>
      </c>
      <c r="E213" s="46"/>
      <c r="F213" s="46">
        <v>100</v>
      </c>
      <c r="G213" s="46"/>
    </row>
    <row r="214" spans="1:7" ht="29.25" customHeight="1" x14ac:dyDescent="0.25">
      <c r="A214" s="160"/>
      <c r="B214" s="40" t="s">
        <v>18</v>
      </c>
      <c r="C214" s="28" t="s">
        <v>134</v>
      </c>
      <c r="D214" s="46" t="s">
        <v>99</v>
      </c>
      <c r="E214" s="46"/>
      <c r="F214" s="46">
        <v>1</v>
      </c>
      <c r="G214" s="46"/>
    </row>
    <row r="215" spans="1:7" ht="29.25" customHeight="1" x14ac:dyDescent="0.25">
      <c r="A215" s="160"/>
      <c r="B215" s="40" t="s">
        <v>22</v>
      </c>
      <c r="C215" s="40" t="s">
        <v>102</v>
      </c>
      <c r="D215" s="46" t="s">
        <v>106</v>
      </c>
      <c r="E215" s="46"/>
      <c r="F215" s="21">
        <v>498000</v>
      </c>
      <c r="G215" s="46"/>
    </row>
    <row r="216" spans="1:7" ht="29.25" customHeight="1" x14ac:dyDescent="0.25">
      <c r="A216" s="160"/>
      <c r="B216" s="40" t="s">
        <v>21</v>
      </c>
      <c r="C216" s="60" t="s">
        <v>84</v>
      </c>
      <c r="D216" s="51" t="s">
        <v>142</v>
      </c>
      <c r="E216" s="51"/>
      <c r="F216" s="53">
        <v>498000</v>
      </c>
      <c r="G216" s="57"/>
    </row>
    <row r="217" spans="1:7" ht="29.25" customHeight="1" x14ac:dyDescent="0.25">
      <c r="A217" s="160"/>
      <c r="B217" s="40" t="s">
        <v>19</v>
      </c>
      <c r="C217" s="40" t="s">
        <v>90</v>
      </c>
      <c r="D217" s="46" t="s">
        <v>91</v>
      </c>
      <c r="E217" s="46"/>
      <c r="F217" s="46">
        <v>100</v>
      </c>
      <c r="G217" s="46"/>
    </row>
    <row r="218" spans="1:7" ht="57" customHeight="1" x14ac:dyDescent="0.25">
      <c r="A218" s="161" t="s">
        <v>191</v>
      </c>
      <c r="B218" s="40" t="s">
        <v>18</v>
      </c>
      <c r="C218" s="40" t="s">
        <v>135</v>
      </c>
      <c r="D218" s="46" t="s">
        <v>99</v>
      </c>
      <c r="E218" s="46"/>
      <c r="F218" s="46">
        <v>2</v>
      </c>
      <c r="G218" s="46"/>
    </row>
    <row r="219" spans="1:7" ht="57" customHeight="1" x14ac:dyDescent="0.25">
      <c r="A219" s="162"/>
      <c r="B219" s="40" t="s">
        <v>22</v>
      </c>
      <c r="C219" s="40" t="s">
        <v>102</v>
      </c>
      <c r="D219" s="46" t="s">
        <v>106</v>
      </c>
      <c r="E219" s="46"/>
      <c r="F219" s="21">
        <v>29000</v>
      </c>
      <c r="G219" s="46"/>
    </row>
    <row r="220" spans="1:7" ht="57" customHeight="1" x14ac:dyDescent="0.25">
      <c r="A220" s="162"/>
      <c r="B220" s="40" t="s">
        <v>21</v>
      </c>
      <c r="C220" s="60" t="s">
        <v>84</v>
      </c>
      <c r="D220" s="51" t="s">
        <v>142</v>
      </c>
      <c r="E220" s="51"/>
      <c r="F220" s="53">
        <v>58000</v>
      </c>
      <c r="G220" s="51"/>
    </row>
    <row r="221" spans="1:7" ht="57" customHeight="1" x14ac:dyDescent="0.25">
      <c r="A221" s="162"/>
      <c r="B221" s="40" t="s">
        <v>19</v>
      </c>
      <c r="C221" s="40" t="s">
        <v>90</v>
      </c>
      <c r="D221" s="46" t="s">
        <v>91</v>
      </c>
      <c r="E221" s="46"/>
      <c r="F221" s="46">
        <v>100</v>
      </c>
      <c r="G221" s="46"/>
    </row>
    <row r="222" spans="1:7" ht="40.5" customHeight="1" x14ac:dyDescent="0.25">
      <c r="A222" s="160" t="s">
        <v>175</v>
      </c>
      <c r="B222" s="40" t="s">
        <v>18</v>
      </c>
      <c r="C222" s="40" t="s">
        <v>174</v>
      </c>
      <c r="D222" s="46" t="s">
        <v>99</v>
      </c>
      <c r="E222" s="33"/>
      <c r="F222" s="33"/>
      <c r="G222" s="33">
        <v>1</v>
      </c>
    </row>
    <row r="223" spans="1:7" ht="40.5" customHeight="1" x14ac:dyDescent="0.25">
      <c r="A223" s="160"/>
      <c r="B223" s="40" t="s">
        <v>22</v>
      </c>
      <c r="C223" s="40" t="s">
        <v>102</v>
      </c>
      <c r="D223" s="46" t="s">
        <v>86</v>
      </c>
      <c r="E223" s="33"/>
      <c r="F223" s="33"/>
      <c r="G223" s="19">
        <v>75600</v>
      </c>
    </row>
    <row r="224" spans="1:7" ht="40.5" customHeight="1" x14ac:dyDescent="0.25">
      <c r="A224" s="160"/>
      <c r="B224" s="40" t="s">
        <v>21</v>
      </c>
      <c r="C224" s="60" t="s">
        <v>84</v>
      </c>
      <c r="D224" s="51" t="s">
        <v>142</v>
      </c>
      <c r="E224" s="55"/>
      <c r="F224" s="55"/>
      <c r="G224" s="56">
        <v>75600</v>
      </c>
    </row>
    <row r="225" spans="1:7" ht="40.5" customHeight="1" x14ac:dyDescent="0.25">
      <c r="A225" s="160"/>
      <c r="B225" s="40" t="s">
        <v>19</v>
      </c>
      <c r="C225" s="40" t="s">
        <v>90</v>
      </c>
      <c r="D225" s="46" t="s">
        <v>91</v>
      </c>
      <c r="E225" s="33"/>
      <c r="F225" s="33"/>
      <c r="G225" s="33">
        <v>100</v>
      </c>
    </row>
    <row r="226" spans="1:7" x14ac:dyDescent="0.25">
      <c r="A226" s="163" t="s">
        <v>82</v>
      </c>
      <c r="B226" s="40" t="s">
        <v>18</v>
      </c>
      <c r="C226" s="39" t="s">
        <v>136</v>
      </c>
      <c r="D226" s="33" t="s">
        <v>99</v>
      </c>
      <c r="E226" s="33"/>
      <c r="F226" s="33"/>
      <c r="G226" s="33">
        <v>1</v>
      </c>
    </row>
    <row r="227" spans="1:7" x14ac:dyDescent="0.25">
      <c r="A227" s="164"/>
      <c r="B227" s="40" t="s">
        <v>22</v>
      </c>
      <c r="C227" s="40" t="s">
        <v>102</v>
      </c>
      <c r="D227" s="33" t="s">
        <v>86</v>
      </c>
      <c r="E227" s="33"/>
      <c r="F227" s="33"/>
      <c r="G227" s="21">
        <v>50000</v>
      </c>
    </row>
    <row r="228" spans="1:7" x14ac:dyDescent="0.25">
      <c r="A228" s="164"/>
      <c r="B228" s="42" t="s">
        <v>21</v>
      </c>
      <c r="C228" s="48" t="s">
        <v>84</v>
      </c>
      <c r="D228" s="49" t="s">
        <v>142</v>
      </c>
      <c r="E228" s="49"/>
      <c r="F228" s="49"/>
      <c r="G228" s="50">
        <f>G232</f>
        <v>50000</v>
      </c>
    </row>
    <row r="229" spans="1:7" x14ac:dyDescent="0.25">
      <c r="A229" s="164"/>
      <c r="B229" s="40" t="s">
        <v>19</v>
      </c>
      <c r="C229" s="40" t="s">
        <v>90</v>
      </c>
      <c r="D229" s="46" t="s">
        <v>91</v>
      </c>
      <c r="E229" s="33"/>
      <c r="F229" s="33"/>
      <c r="G229" s="33">
        <v>100</v>
      </c>
    </row>
    <row r="230" spans="1:7" ht="39" customHeight="1" x14ac:dyDescent="0.25">
      <c r="A230" s="161" t="s">
        <v>167</v>
      </c>
      <c r="B230" s="40" t="s">
        <v>18</v>
      </c>
      <c r="C230" s="39" t="s">
        <v>136</v>
      </c>
      <c r="D230" s="33" t="s">
        <v>99</v>
      </c>
      <c r="E230" s="33"/>
      <c r="F230" s="33"/>
      <c r="G230" s="33">
        <v>1</v>
      </c>
    </row>
    <row r="231" spans="1:7" ht="39" customHeight="1" x14ac:dyDescent="0.25">
      <c r="A231" s="161"/>
      <c r="B231" s="40" t="s">
        <v>22</v>
      </c>
      <c r="C231" s="40" t="s">
        <v>102</v>
      </c>
      <c r="D231" s="33" t="s">
        <v>86</v>
      </c>
      <c r="E231" s="33"/>
      <c r="F231" s="33"/>
      <c r="G231" s="21">
        <v>50000</v>
      </c>
    </row>
    <row r="232" spans="1:7" ht="39" customHeight="1" x14ac:dyDescent="0.25">
      <c r="A232" s="161"/>
      <c r="B232" s="42" t="s">
        <v>21</v>
      </c>
      <c r="C232" s="60" t="s">
        <v>84</v>
      </c>
      <c r="D232" s="51" t="s">
        <v>142</v>
      </c>
      <c r="E232" s="55"/>
      <c r="F232" s="55"/>
      <c r="G232" s="53">
        <v>50000</v>
      </c>
    </row>
    <row r="233" spans="1:7" ht="39" customHeight="1" x14ac:dyDescent="0.25">
      <c r="A233" s="161"/>
      <c r="B233" s="40" t="s">
        <v>19</v>
      </c>
      <c r="C233" s="40" t="s">
        <v>90</v>
      </c>
      <c r="D233" s="46" t="s">
        <v>91</v>
      </c>
      <c r="E233" s="33"/>
      <c r="F233" s="33"/>
      <c r="G233" s="33">
        <v>100</v>
      </c>
    </row>
    <row r="234" spans="1:7" ht="18.75" x14ac:dyDescent="0.25">
      <c r="A234" s="4"/>
    </row>
    <row r="235" spans="1:7" ht="18.75" x14ac:dyDescent="0.25">
      <c r="A235" s="29"/>
      <c r="B235" s="30"/>
      <c r="C235" s="30"/>
      <c r="D235" s="18"/>
      <c r="E235" s="18"/>
      <c r="F235" s="18"/>
      <c r="G235" s="18"/>
    </row>
    <row r="236" spans="1:7" ht="16.5" x14ac:dyDescent="0.25">
      <c r="A236" s="157" t="s">
        <v>199</v>
      </c>
      <c r="B236" s="158"/>
      <c r="C236" s="158"/>
      <c r="D236" s="158"/>
      <c r="E236" s="158"/>
      <c r="F236" s="158"/>
      <c r="G236" s="158"/>
    </row>
  </sheetData>
  <mergeCells count="77">
    <mergeCell ref="A23:A26"/>
    <mergeCell ref="A1:G1"/>
    <mergeCell ref="A2:G2"/>
    <mergeCell ref="A3:G4"/>
    <mergeCell ref="A5:A6"/>
    <mergeCell ref="B5:B6"/>
    <mergeCell ref="C5:C6"/>
    <mergeCell ref="D5:D6"/>
    <mergeCell ref="E5:G5"/>
    <mergeCell ref="A8:A9"/>
    <mergeCell ref="A10:G10"/>
    <mergeCell ref="A11:A14"/>
    <mergeCell ref="A15:A18"/>
    <mergeCell ref="A19:A22"/>
    <mergeCell ref="A71:A74"/>
    <mergeCell ref="A27:A30"/>
    <mergeCell ref="A31:A34"/>
    <mergeCell ref="A35:A38"/>
    <mergeCell ref="A39:A42"/>
    <mergeCell ref="A43:A46"/>
    <mergeCell ref="A47:A50"/>
    <mergeCell ref="A51:A54"/>
    <mergeCell ref="A55:A58"/>
    <mergeCell ref="A59:A62"/>
    <mergeCell ref="A63:A66"/>
    <mergeCell ref="A67:A70"/>
    <mergeCell ref="A128:A131"/>
    <mergeCell ref="A75:A78"/>
    <mergeCell ref="A79:A82"/>
    <mergeCell ref="A83:A86"/>
    <mergeCell ref="A87:A90"/>
    <mergeCell ref="A91:A94"/>
    <mergeCell ref="A95:A98"/>
    <mergeCell ref="A99:A102"/>
    <mergeCell ref="A103:A106"/>
    <mergeCell ref="A107:A119"/>
    <mergeCell ref="A120:A123"/>
    <mergeCell ref="A124:A127"/>
    <mergeCell ref="A185:A188"/>
    <mergeCell ref="A132:A135"/>
    <mergeCell ref="A136:A148"/>
    <mergeCell ref="A149:A152"/>
    <mergeCell ref="A153:A156"/>
    <mergeCell ref="A157:A160"/>
    <mergeCell ref="A161:A164"/>
    <mergeCell ref="A165:A168"/>
    <mergeCell ref="A169:A172"/>
    <mergeCell ref="A173:A176"/>
    <mergeCell ref="A177:A180"/>
    <mergeCell ref="A181:A184"/>
    <mergeCell ref="A189:A193"/>
    <mergeCell ref="B189:B190"/>
    <mergeCell ref="C189:C190"/>
    <mergeCell ref="D189:D190"/>
    <mergeCell ref="B191:B192"/>
    <mergeCell ref="C191:C192"/>
    <mergeCell ref="D191:D192"/>
    <mergeCell ref="B193:B195"/>
    <mergeCell ref="C193:C195"/>
    <mergeCell ref="D193:D195"/>
    <mergeCell ref="A197:A200"/>
    <mergeCell ref="A201:A205"/>
    <mergeCell ref="B201:B202"/>
    <mergeCell ref="C201:C202"/>
    <mergeCell ref="D201:D202"/>
    <mergeCell ref="B203:B204"/>
    <mergeCell ref="C203:C204"/>
    <mergeCell ref="D203:D204"/>
    <mergeCell ref="B205:B207"/>
    <mergeCell ref="C205:C207"/>
    <mergeCell ref="A236:G236"/>
    <mergeCell ref="D205:D207"/>
    <mergeCell ref="A209:A217"/>
    <mergeCell ref="A218:A221"/>
    <mergeCell ref="A222:A225"/>
    <mergeCell ref="A226:A229"/>
    <mergeCell ref="A230:A233"/>
  </mergeCells>
  <pageMargins left="0.70866141732283472" right="0.70866141732283472" top="0.42499999999999999" bottom="0.125" header="0.31496062992125984" footer="0.31496062992125984"/>
  <pageSetup paperSize="9" scale="60" fitToHeight="0" orientation="portrait" horizontalDpi="1200" verticalDpi="1200"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tabSelected="1" view="pageLayout" topLeftCell="A64" zoomScale="80" zoomScaleNormal="100" zoomScalePageLayoutView="80" workbookViewId="0">
      <selection activeCell="A77" sqref="A77"/>
    </sheetView>
  </sheetViews>
  <sheetFormatPr defaultRowHeight="15" x14ac:dyDescent="0.25"/>
  <cols>
    <col min="1" max="1" width="42.140625" customWidth="1"/>
    <col min="2" max="2" width="10.42578125" customWidth="1"/>
    <col min="3" max="3" width="63.7109375" customWidth="1"/>
    <col min="4" max="12" width="12.7109375" customWidth="1"/>
    <col min="13" max="13" width="11.5703125" customWidth="1"/>
    <col min="14" max="14" width="18" bestFit="1" customWidth="1"/>
  </cols>
  <sheetData>
    <row r="1" spans="1:18" ht="27.75" customHeight="1" x14ac:dyDescent="0.25">
      <c r="A1" s="79"/>
      <c r="B1" s="79"/>
      <c r="C1" s="79"/>
      <c r="D1" s="79"/>
      <c r="E1" s="79"/>
      <c r="F1" s="79"/>
      <c r="G1" s="79"/>
      <c r="H1" s="79"/>
      <c r="I1" s="79"/>
      <c r="J1" s="77"/>
      <c r="K1" s="184" t="s">
        <v>229</v>
      </c>
      <c r="L1" s="185"/>
    </row>
    <row r="2" spans="1:18" s="78" customFormat="1" ht="99.75" customHeight="1" x14ac:dyDescent="0.25">
      <c r="A2" s="191" t="s">
        <v>222</v>
      </c>
      <c r="B2" s="192"/>
      <c r="C2" s="192"/>
      <c r="D2" s="192"/>
      <c r="E2" s="192"/>
      <c r="F2" s="192"/>
      <c r="G2" s="192"/>
      <c r="H2" s="192"/>
      <c r="I2" s="192"/>
      <c r="J2" s="192"/>
      <c r="K2" s="192"/>
      <c r="L2" s="192"/>
    </row>
    <row r="3" spans="1:18" ht="33.75" customHeight="1" x14ac:dyDescent="0.25">
      <c r="A3" s="80"/>
      <c r="B3" s="80"/>
      <c r="C3" s="80"/>
      <c r="D3" s="80"/>
      <c r="E3" s="80"/>
      <c r="F3" s="80"/>
      <c r="G3" s="80"/>
      <c r="H3" s="80"/>
      <c r="I3" s="80"/>
      <c r="J3" s="80"/>
      <c r="K3" s="80"/>
      <c r="L3" s="80" t="s">
        <v>207</v>
      </c>
    </row>
    <row r="4" spans="1:18" ht="33.75" customHeight="1" x14ac:dyDescent="0.25">
      <c r="A4" s="186" t="s">
        <v>143</v>
      </c>
      <c r="B4" s="186" t="s">
        <v>1</v>
      </c>
      <c r="C4" s="186" t="s">
        <v>210</v>
      </c>
      <c r="D4" s="188" t="s">
        <v>38</v>
      </c>
      <c r="E4" s="189"/>
      <c r="F4" s="190"/>
      <c r="G4" s="188" t="s">
        <v>208</v>
      </c>
      <c r="H4" s="189"/>
      <c r="I4" s="190"/>
      <c r="J4" s="188" t="s">
        <v>40</v>
      </c>
      <c r="K4" s="189"/>
      <c r="L4" s="190"/>
    </row>
    <row r="5" spans="1:18" s="78" customFormat="1" ht="24" customHeight="1" x14ac:dyDescent="0.25">
      <c r="A5" s="187"/>
      <c r="B5" s="187"/>
      <c r="C5" s="187"/>
      <c r="D5" s="87" t="s">
        <v>2</v>
      </c>
      <c r="E5" s="88" t="s">
        <v>3</v>
      </c>
      <c r="F5" s="88" t="s">
        <v>4</v>
      </c>
      <c r="G5" s="87" t="s">
        <v>2</v>
      </c>
      <c r="H5" s="88" t="s">
        <v>3</v>
      </c>
      <c r="I5" s="88" t="s">
        <v>4</v>
      </c>
      <c r="J5" s="87" t="s">
        <v>2</v>
      </c>
      <c r="K5" s="88" t="s">
        <v>3</v>
      </c>
      <c r="L5" s="88" t="s">
        <v>4</v>
      </c>
    </row>
    <row r="6" spans="1:18" ht="15.75" x14ac:dyDescent="0.25">
      <c r="A6" s="89">
        <v>1</v>
      </c>
      <c r="B6" s="89">
        <v>2</v>
      </c>
      <c r="C6" s="89">
        <v>3</v>
      </c>
      <c r="D6" s="89">
        <v>4</v>
      </c>
      <c r="E6" s="89">
        <v>5</v>
      </c>
      <c r="F6" s="89">
        <v>6</v>
      </c>
      <c r="G6" s="89">
        <v>7</v>
      </c>
      <c r="H6" s="90">
        <v>8</v>
      </c>
      <c r="I6" s="91">
        <v>9</v>
      </c>
      <c r="J6" s="89">
        <v>10</v>
      </c>
      <c r="K6" s="89">
        <v>11</v>
      </c>
      <c r="L6" s="89">
        <v>12</v>
      </c>
    </row>
    <row r="7" spans="1:18" s="78" customFormat="1" ht="52.5" customHeight="1" x14ac:dyDescent="0.25">
      <c r="A7" s="92" t="s">
        <v>206</v>
      </c>
      <c r="B7" s="92"/>
      <c r="C7" s="123" t="s">
        <v>211</v>
      </c>
      <c r="D7" s="128">
        <v>4246</v>
      </c>
      <c r="E7" s="128">
        <v>3486</v>
      </c>
      <c r="F7" s="128">
        <v>760</v>
      </c>
      <c r="G7" s="128">
        <v>2287.1999999999998</v>
      </c>
      <c r="H7" s="128">
        <v>2046</v>
      </c>
      <c r="I7" s="128">
        <v>241.2</v>
      </c>
      <c r="J7" s="128">
        <v>1909.8</v>
      </c>
      <c r="K7" s="128">
        <v>1685.6</v>
      </c>
      <c r="L7" s="128">
        <v>224.2</v>
      </c>
    </row>
    <row r="8" spans="1:18" ht="21" customHeight="1" x14ac:dyDescent="0.25">
      <c r="A8" s="92" t="s">
        <v>5</v>
      </c>
      <c r="B8" s="93"/>
      <c r="C8" s="94"/>
      <c r="D8" s="128">
        <v>4246</v>
      </c>
      <c r="E8" s="128">
        <v>3486</v>
      </c>
      <c r="F8" s="128">
        <v>760</v>
      </c>
      <c r="G8" s="128">
        <v>2287.1999999999998</v>
      </c>
      <c r="H8" s="128">
        <v>2046</v>
      </c>
      <c r="I8" s="128">
        <v>241.2</v>
      </c>
      <c r="J8" s="128">
        <f>SUM(K8+L8)</f>
        <v>1909.8</v>
      </c>
      <c r="K8" s="128">
        <f>SUM(K11+K43+K51+K59)</f>
        <v>1685.6</v>
      </c>
      <c r="L8" s="128">
        <f>SUM(L27+L35+L51)</f>
        <v>224.2</v>
      </c>
    </row>
    <row r="9" spans="1:18" ht="21" customHeight="1" x14ac:dyDescent="0.25">
      <c r="A9" s="92" t="s">
        <v>67</v>
      </c>
      <c r="B9" s="93"/>
      <c r="C9" s="94"/>
      <c r="D9" s="129"/>
      <c r="E9" s="128"/>
      <c r="F9" s="128"/>
      <c r="G9" s="128"/>
      <c r="H9" s="128"/>
      <c r="I9" s="128"/>
      <c r="J9" s="128"/>
      <c r="K9" s="128"/>
      <c r="L9" s="128"/>
      <c r="N9" s="26"/>
    </row>
    <row r="10" spans="1:18" ht="21" customHeight="1" x14ac:dyDescent="0.25">
      <c r="A10" s="92" t="s">
        <v>205</v>
      </c>
      <c r="B10" s="93"/>
      <c r="C10" s="94"/>
      <c r="D10" s="128"/>
      <c r="E10" s="130"/>
      <c r="F10" s="130"/>
      <c r="G10" s="128"/>
      <c r="H10" s="130"/>
      <c r="I10" s="128"/>
      <c r="J10" s="131"/>
      <c r="K10" s="132"/>
      <c r="L10" s="131"/>
    </row>
    <row r="11" spans="1:18" s="119" customFormat="1" ht="52.5" customHeight="1" x14ac:dyDescent="0.25">
      <c r="A11" s="122" t="s">
        <v>237</v>
      </c>
      <c r="B11" s="107">
        <v>3617130</v>
      </c>
      <c r="C11" s="122" t="s">
        <v>235</v>
      </c>
      <c r="D11" s="133">
        <f>+D15+D19+D23</f>
        <v>2320</v>
      </c>
      <c r="E11" s="133">
        <f>SUM(+E15+E19+E23)</f>
        <v>2320</v>
      </c>
      <c r="F11" s="133"/>
      <c r="G11" s="133">
        <f>SUM(G15+G19+G23)</f>
        <v>1400</v>
      </c>
      <c r="H11" s="133">
        <v>1400</v>
      </c>
      <c r="I11" s="133"/>
      <c r="J11" s="133">
        <f>J15+J19+J23</f>
        <v>1045.3</v>
      </c>
      <c r="K11" s="133">
        <f>SUM(K15+K19+K23)</f>
        <v>1045.3</v>
      </c>
      <c r="L11" s="133"/>
      <c r="M11" s="118"/>
      <c r="R11" s="120"/>
    </row>
    <row r="12" spans="1:18" s="81" customFormat="1" ht="15.75" x14ac:dyDescent="0.25">
      <c r="A12" s="95" t="s">
        <v>5</v>
      </c>
      <c r="B12" s="125"/>
      <c r="C12" s="113"/>
      <c r="D12" s="134">
        <v>2320</v>
      </c>
      <c r="E12" s="134">
        <v>2320</v>
      </c>
      <c r="F12" s="134"/>
      <c r="G12" s="135">
        <v>1400</v>
      </c>
      <c r="H12" s="135">
        <v>1400</v>
      </c>
      <c r="I12" s="134"/>
      <c r="J12" s="134">
        <v>1045.3</v>
      </c>
      <c r="K12" s="134">
        <v>1045.3</v>
      </c>
      <c r="L12" s="134"/>
      <c r="M12" s="83"/>
    </row>
    <row r="13" spans="1:18" s="81" customFormat="1" ht="21" customHeight="1" x14ac:dyDescent="0.25">
      <c r="A13" s="95" t="s">
        <v>6</v>
      </c>
      <c r="B13" s="97"/>
      <c r="C13" s="113"/>
      <c r="D13" s="136"/>
      <c r="E13" s="136"/>
      <c r="F13" s="136"/>
      <c r="G13" s="137"/>
      <c r="H13" s="137"/>
      <c r="I13" s="136"/>
      <c r="J13" s="136"/>
      <c r="K13" s="136"/>
      <c r="L13" s="136"/>
      <c r="M13" s="83"/>
    </row>
    <row r="14" spans="1:18" s="81" customFormat="1" ht="21" customHeight="1" x14ac:dyDescent="0.25">
      <c r="A14" s="95" t="s">
        <v>209</v>
      </c>
      <c r="B14" s="97"/>
      <c r="C14" s="113"/>
      <c r="D14" s="136"/>
      <c r="E14" s="136"/>
      <c r="F14" s="136"/>
      <c r="G14" s="137"/>
      <c r="H14" s="137"/>
      <c r="I14" s="136"/>
      <c r="J14" s="136"/>
      <c r="K14" s="136"/>
      <c r="L14" s="136"/>
      <c r="M14" s="84"/>
      <c r="O14" s="82"/>
      <c r="P14" s="82"/>
    </row>
    <row r="15" spans="1:18" s="81" customFormat="1" ht="315.75" customHeight="1" x14ac:dyDescent="0.25">
      <c r="A15" s="106" t="s">
        <v>212</v>
      </c>
      <c r="B15" s="107">
        <v>3617130</v>
      </c>
      <c r="C15" s="154" t="s">
        <v>233</v>
      </c>
      <c r="D15" s="138">
        <v>1220</v>
      </c>
      <c r="E15" s="138">
        <v>1220</v>
      </c>
      <c r="F15" s="138"/>
      <c r="G15" s="139">
        <v>738</v>
      </c>
      <c r="H15" s="139">
        <v>738</v>
      </c>
      <c r="I15" s="138"/>
      <c r="J15" s="138">
        <v>383.3</v>
      </c>
      <c r="K15" s="138">
        <v>383.3</v>
      </c>
      <c r="L15" s="134"/>
      <c r="M15" s="83"/>
    </row>
    <row r="16" spans="1:18" s="81" customFormat="1" ht="21.75" customHeight="1" x14ac:dyDescent="0.25">
      <c r="A16" s="95" t="s">
        <v>5</v>
      </c>
      <c r="B16" s="96"/>
      <c r="C16" s="154"/>
      <c r="D16" s="138">
        <v>1220</v>
      </c>
      <c r="E16" s="138">
        <v>1220</v>
      </c>
      <c r="F16" s="138"/>
      <c r="G16" s="139">
        <v>738</v>
      </c>
      <c r="H16" s="139">
        <v>738</v>
      </c>
      <c r="I16" s="138"/>
      <c r="J16" s="138">
        <v>383.3</v>
      </c>
      <c r="K16" s="138">
        <v>383.3</v>
      </c>
      <c r="L16" s="140"/>
      <c r="M16" s="85"/>
    </row>
    <row r="17" spans="1:13" s="81" customFormat="1" ht="21.75" customHeight="1" x14ac:dyDescent="0.25">
      <c r="A17" s="95" t="s">
        <v>6</v>
      </c>
      <c r="B17" s="96"/>
      <c r="C17" s="154"/>
      <c r="D17" s="136"/>
      <c r="E17" s="138"/>
      <c r="F17" s="138"/>
      <c r="G17" s="139"/>
      <c r="H17" s="139"/>
      <c r="I17" s="138"/>
      <c r="J17" s="138"/>
      <c r="K17" s="138"/>
      <c r="L17" s="138"/>
      <c r="M17" s="85"/>
    </row>
    <row r="18" spans="1:13" s="81" customFormat="1" ht="21.75" customHeight="1" x14ac:dyDescent="0.25">
      <c r="A18" s="95" t="s">
        <v>209</v>
      </c>
      <c r="B18" s="96"/>
      <c r="C18" s="154"/>
      <c r="D18" s="136"/>
      <c r="E18" s="134"/>
      <c r="F18" s="134"/>
      <c r="G18" s="135"/>
      <c r="H18" s="135"/>
      <c r="I18" s="134"/>
      <c r="J18" s="134"/>
      <c r="K18" s="134"/>
      <c r="L18" s="134"/>
      <c r="M18" s="85"/>
    </row>
    <row r="19" spans="1:13" s="81" customFormat="1" ht="82.5" customHeight="1" x14ac:dyDescent="0.25">
      <c r="A19" s="109" t="s">
        <v>213</v>
      </c>
      <c r="B19" s="97">
        <v>3617130</v>
      </c>
      <c r="C19" s="153" t="s">
        <v>231</v>
      </c>
      <c r="D19" s="134">
        <v>300</v>
      </c>
      <c r="E19" s="134">
        <v>300</v>
      </c>
      <c r="F19" s="134"/>
      <c r="G19" s="135">
        <v>65</v>
      </c>
      <c r="H19" s="135">
        <v>65</v>
      </c>
      <c r="I19" s="134"/>
      <c r="J19" s="134">
        <v>65</v>
      </c>
      <c r="K19" s="134">
        <v>65</v>
      </c>
      <c r="L19" s="134"/>
      <c r="M19" s="83"/>
    </row>
    <row r="20" spans="1:13" s="81" customFormat="1" ht="19.5" customHeight="1" x14ac:dyDescent="0.25">
      <c r="A20" s="109" t="s">
        <v>5</v>
      </c>
      <c r="B20" s="97"/>
      <c r="C20" s="113"/>
      <c r="D20" s="134">
        <v>300</v>
      </c>
      <c r="E20" s="134">
        <v>300</v>
      </c>
      <c r="F20" s="134"/>
      <c r="G20" s="135">
        <v>65</v>
      </c>
      <c r="H20" s="135">
        <v>65</v>
      </c>
      <c r="I20" s="134"/>
      <c r="J20" s="134">
        <v>65</v>
      </c>
      <c r="K20" s="134">
        <v>65</v>
      </c>
      <c r="L20" s="134"/>
      <c r="M20" s="83"/>
    </row>
    <row r="21" spans="1:13" s="81" customFormat="1" ht="19.5" customHeight="1" x14ac:dyDescent="0.25">
      <c r="A21" s="109" t="s">
        <v>6</v>
      </c>
      <c r="B21" s="97"/>
      <c r="C21" s="113"/>
      <c r="D21" s="134"/>
      <c r="E21" s="134"/>
      <c r="F21" s="134"/>
      <c r="G21" s="135"/>
      <c r="H21" s="135"/>
      <c r="I21" s="134"/>
      <c r="J21" s="134"/>
      <c r="K21" s="134"/>
      <c r="L21" s="134"/>
      <c r="M21" s="83"/>
    </row>
    <row r="22" spans="1:13" s="81" customFormat="1" ht="19.5" customHeight="1" x14ac:dyDescent="0.25">
      <c r="A22" s="109" t="s">
        <v>209</v>
      </c>
      <c r="B22" s="97"/>
      <c r="C22" s="113"/>
      <c r="D22" s="134"/>
      <c r="E22" s="134"/>
      <c r="F22" s="134"/>
      <c r="G22" s="135"/>
      <c r="H22" s="135"/>
      <c r="I22" s="134"/>
      <c r="J22" s="134"/>
      <c r="K22" s="134"/>
      <c r="L22" s="134"/>
      <c r="M22" s="83"/>
    </row>
    <row r="23" spans="1:13" s="81" customFormat="1" ht="110.25" customHeight="1" x14ac:dyDescent="0.2">
      <c r="A23" s="109" t="s">
        <v>220</v>
      </c>
      <c r="B23" s="107">
        <v>3617130</v>
      </c>
      <c r="C23" s="153" t="s">
        <v>230</v>
      </c>
      <c r="D23" s="134">
        <v>800</v>
      </c>
      <c r="E23" s="134">
        <v>800</v>
      </c>
      <c r="F23" s="134"/>
      <c r="G23" s="135">
        <v>597</v>
      </c>
      <c r="H23" s="135">
        <v>597</v>
      </c>
      <c r="I23" s="134"/>
      <c r="J23" s="134">
        <v>597</v>
      </c>
      <c r="K23" s="134">
        <v>597</v>
      </c>
      <c r="L23" s="134"/>
      <c r="M23" s="86"/>
    </row>
    <row r="24" spans="1:13" s="81" customFormat="1" ht="23.25" customHeight="1" x14ac:dyDescent="0.25">
      <c r="A24" s="95" t="s">
        <v>5</v>
      </c>
      <c r="B24" s="97"/>
      <c r="C24" s="113"/>
      <c r="D24" s="134">
        <v>800</v>
      </c>
      <c r="E24" s="134">
        <v>800</v>
      </c>
      <c r="F24" s="134"/>
      <c r="G24" s="135">
        <v>597</v>
      </c>
      <c r="H24" s="135">
        <v>597</v>
      </c>
      <c r="I24" s="134"/>
      <c r="J24" s="134">
        <v>597</v>
      </c>
      <c r="K24" s="134">
        <v>597</v>
      </c>
      <c r="L24" s="134"/>
      <c r="M24" s="83"/>
    </row>
    <row r="25" spans="1:13" s="81" customFormat="1" ht="23.25" customHeight="1" x14ac:dyDescent="0.25">
      <c r="A25" s="95" t="s">
        <v>6</v>
      </c>
      <c r="B25" s="97"/>
      <c r="C25" s="113"/>
      <c r="D25" s="134"/>
      <c r="E25" s="134"/>
      <c r="F25" s="134"/>
      <c r="G25" s="134"/>
      <c r="H25" s="134"/>
      <c r="I25" s="134"/>
      <c r="J25" s="134"/>
      <c r="K25" s="134"/>
      <c r="L25" s="134"/>
      <c r="M25" s="83"/>
    </row>
    <row r="26" spans="1:13" s="81" customFormat="1" ht="23.25" customHeight="1" x14ac:dyDescent="0.25">
      <c r="A26" s="95" t="s">
        <v>209</v>
      </c>
      <c r="B26" s="97"/>
      <c r="C26" s="113"/>
      <c r="D26" s="134"/>
      <c r="E26" s="134"/>
      <c r="F26" s="134"/>
      <c r="G26" s="134"/>
      <c r="H26" s="134"/>
      <c r="I26" s="134"/>
      <c r="J26" s="134"/>
      <c r="K26" s="134"/>
      <c r="L26" s="134"/>
      <c r="M26" s="83"/>
    </row>
    <row r="27" spans="1:13" s="119" customFormat="1" ht="130.5" customHeight="1" x14ac:dyDescent="0.25">
      <c r="A27" s="115" t="s">
        <v>238</v>
      </c>
      <c r="B27" s="107">
        <v>3617660</v>
      </c>
      <c r="C27" s="153" t="s">
        <v>232</v>
      </c>
      <c r="D27" s="141">
        <v>300</v>
      </c>
      <c r="E27" s="141"/>
      <c r="F27" s="141">
        <v>300</v>
      </c>
      <c r="G27" s="141">
        <v>50</v>
      </c>
      <c r="H27" s="141"/>
      <c r="I27" s="141">
        <v>50</v>
      </c>
      <c r="J27" s="133">
        <v>43</v>
      </c>
      <c r="K27" s="133"/>
      <c r="L27" s="133">
        <v>43</v>
      </c>
      <c r="M27" s="118"/>
    </row>
    <row r="28" spans="1:13" s="81" customFormat="1" ht="21" customHeight="1" x14ac:dyDescent="0.25">
      <c r="A28" s="95" t="s">
        <v>5</v>
      </c>
      <c r="B28" s="96"/>
      <c r="C28" s="113"/>
      <c r="D28" s="138">
        <v>300</v>
      </c>
      <c r="E28" s="138"/>
      <c r="F28" s="138">
        <v>300</v>
      </c>
      <c r="G28" s="138">
        <v>50</v>
      </c>
      <c r="H28" s="138"/>
      <c r="I28" s="138">
        <v>50</v>
      </c>
      <c r="J28" s="134">
        <v>43</v>
      </c>
      <c r="K28" s="142"/>
      <c r="L28" s="138">
        <v>43</v>
      </c>
      <c r="M28" s="83"/>
    </row>
    <row r="29" spans="1:13" s="81" customFormat="1" ht="21" customHeight="1" x14ac:dyDescent="0.25">
      <c r="A29" s="95" t="s">
        <v>6</v>
      </c>
      <c r="B29" s="97"/>
      <c r="C29" s="113"/>
      <c r="D29" s="136"/>
      <c r="E29" s="136"/>
      <c r="F29" s="136"/>
      <c r="G29" s="136"/>
      <c r="H29" s="136"/>
      <c r="I29" s="136"/>
      <c r="J29" s="136"/>
      <c r="K29" s="136"/>
      <c r="L29" s="136"/>
      <c r="M29" s="83"/>
    </row>
    <row r="30" spans="1:13" s="81" customFormat="1" ht="21" customHeight="1" x14ac:dyDescent="0.25">
      <c r="A30" s="95" t="s">
        <v>209</v>
      </c>
      <c r="B30" s="97"/>
      <c r="C30" s="113"/>
      <c r="D30" s="136"/>
      <c r="E30" s="136"/>
      <c r="F30" s="136"/>
      <c r="G30" s="136"/>
      <c r="H30" s="136"/>
      <c r="I30" s="136"/>
      <c r="J30" s="136"/>
      <c r="K30" s="136"/>
      <c r="L30" s="136"/>
      <c r="M30" s="83"/>
    </row>
    <row r="31" spans="1:13" s="81" customFormat="1" ht="58.5" customHeight="1" x14ac:dyDescent="0.25">
      <c r="A31" s="115" t="s">
        <v>214</v>
      </c>
      <c r="B31" s="97">
        <v>3617660</v>
      </c>
      <c r="C31" s="153" t="s">
        <v>226</v>
      </c>
      <c r="D31" s="138">
        <v>300</v>
      </c>
      <c r="E31" s="138"/>
      <c r="F31" s="138">
        <v>300</v>
      </c>
      <c r="G31" s="138">
        <v>50</v>
      </c>
      <c r="H31" s="136"/>
      <c r="I31" s="138">
        <v>50</v>
      </c>
      <c r="J31" s="138">
        <v>43</v>
      </c>
      <c r="K31" s="136"/>
      <c r="L31" s="138">
        <v>43</v>
      </c>
      <c r="M31" s="83"/>
    </row>
    <row r="32" spans="1:13" s="81" customFormat="1" ht="21" customHeight="1" x14ac:dyDescent="0.25">
      <c r="A32" s="95" t="s">
        <v>5</v>
      </c>
      <c r="B32" s="97"/>
      <c r="C32" s="113"/>
      <c r="D32" s="138">
        <v>300</v>
      </c>
      <c r="E32" s="136"/>
      <c r="F32" s="138">
        <v>300</v>
      </c>
      <c r="G32" s="138">
        <v>50</v>
      </c>
      <c r="H32" s="136"/>
      <c r="I32" s="138">
        <v>50</v>
      </c>
      <c r="J32" s="138">
        <v>43</v>
      </c>
      <c r="K32" s="136"/>
      <c r="L32" s="138">
        <v>43</v>
      </c>
      <c r="M32" s="83"/>
    </row>
    <row r="33" spans="1:13" s="81" customFormat="1" ht="21" customHeight="1" x14ac:dyDescent="0.25">
      <c r="A33" s="95" t="s">
        <v>6</v>
      </c>
      <c r="B33" s="97"/>
      <c r="C33" s="113"/>
      <c r="D33" s="143"/>
      <c r="E33" s="136"/>
      <c r="F33" s="138"/>
      <c r="G33" s="136"/>
      <c r="H33" s="136"/>
      <c r="I33" s="136"/>
      <c r="J33" s="136"/>
      <c r="K33" s="136"/>
      <c r="L33" s="136"/>
      <c r="M33" s="83"/>
    </row>
    <row r="34" spans="1:13" s="81" customFormat="1" ht="21" customHeight="1" x14ac:dyDescent="0.25">
      <c r="A34" s="95" t="s">
        <v>209</v>
      </c>
      <c r="B34" s="97"/>
      <c r="C34" s="113"/>
      <c r="D34" s="143"/>
      <c r="E34" s="136"/>
      <c r="F34" s="138"/>
      <c r="G34" s="136"/>
      <c r="H34" s="136"/>
      <c r="I34" s="136"/>
      <c r="J34" s="136"/>
      <c r="K34" s="136"/>
      <c r="L34" s="136"/>
      <c r="M34" s="83"/>
    </row>
    <row r="35" spans="1:13" s="119" customFormat="1" ht="113.25" customHeight="1" x14ac:dyDescent="0.25">
      <c r="A35" s="115" t="s">
        <v>239</v>
      </c>
      <c r="B35" s="107">
        <v>3617650</v>
      </c>
      <c r="C35" s="153" t="s">
        <v>228</v>
      </c>
      <c r="D35" s="141">
        <v>160</v>
      </c>
      <c r="E35" s="141"/>
      <c r="F35" s="144">
        <v>160</v>
      </c>
      <c r="G35" s="141">
        <v>30</v>
      </c>
      <c r="H35" s="141"/>
      <c r="I35" s="141">
        <v>30</v>
      </c>
      <c r="J35" s="141">
        <v>20</v>
      </c>
      <c r="K35" s="141"/>
      <c r="L35" s="141">
        <v>20</v>
      </c>
      <c r="M35" s="118"/>
    </row>
    <row r="36" spans="1:13" s="81" customFormat="1" ht="20.25" customHeight="1" x14ac:dyDescent="0.25">
      <c r="A36" s="95" t="s">
        <v>5</v>
      </c>
      <c r="B36" s="96"/>
      <c r="C36" s="113"/>
      <c r="D36" s="145">
        <v>160</v>
      </c>
      <c r="E36" s="145"/>
      <c r="F36" s="145">
        <v>160</v>
      </c>
      <c r="G36" s="145">
        <v>30</v>
      </c>
      <c r="H36" s="145"/>
      <c r="I36" s="145">
        <v>30</v>
      </c>
      <c r="J36" s="145">
        <v>20</v>
      </c>
      <c r="K36" s="145"/>
      <c r="L36" s="145">
        <v>20</v>
      </c>
      <c r="M36" s="83"/>
    </row>
    <row r="37" spans="1:13" s="81" customFormat="1" ht="20.25" customHeight="1" x14ac:dyDescent="0.25">
      <c r="A37" s="95" t="s">
        <v>6</v>
      </c>
      <c r="B37" s="98"/>
      <c r="C37" s="113"/>
      <c r="D37" s="136"/>
      <c r="E37" s="136"/>
      <c r="F37" s="136"/>
      <c r="G37" s="136"/>
      <c r="H37" s="136"/>
      <c r="I37" s="136"/>
      <c r="J37" s="136"/>
      <c r="K37" s="136"/>
      <c r="L37" s="136"/>
      <c r="M37" s="83"/>
    </row>
    <row r="38" spans="1:13" s="81" customFormat="1" ht="20.25" customHeight="1" x14ac:dyDescent="0.25">
      <c r="A38" s="95" t="s">
        <v>209</v>
      </c>
      <c r="B38" s="98"/>
      <c r="C38" s="113"/>
      <c r="D38" s="136"/>
      <c r="E38" s="136"/>
      <c r="F38" s="136"/>
      <c r="G38" s="136"/>
      <c r="H38" s="136"/>
      <c r="I38" s="136"/>
      <c r="J38" s="136"/>
      <c r="K38" s="136"/>
      <c r="L38" s="136"/>
      <c r="M38" s="83"/>
    </row>
    <row r="39" spans="1:13" s="81" customFormat="1" ht="66.75" customHeight="1" x14ac:dyDescent="0.25">
      <c r="A39" s="115" t="s">
        <v>215</v>
      </c>
      <c r="B39" s="107">
        <v>3617650</v>
      </c>
      <c r="C39" s="153" t="s">
        <v>221</v>
      </c>
      <c r="D39" s="145">
        <v>160</v>
      </c>
      <c r="E39" s="136"/>
      <c r="F39" s="145">
        <v>160</v>
      </c>
      <c r="G39" s="145">
        <v>30</v>
      </c>
      <c r="H39" s="136"/>
      <c r="I39" s="145">
        <v>30</v>
      </c>
      <c r="J39" s="145">
        <v>20</v>
      </c>
      <c r="K39" s="136"/>
      <c r="L39" s="145">
        <v>20</v>
      </c>
      <c r="M39" s="83"/>
    </row>
    <row r="40" spans="1:13" s="81" customFormat="1" ht="20.25" customHeight="1" x14ac:dyDescent="0.25">
      <c r="A40" s="95" t="s">
        <v>5</v>
      </c>
      <c r="B40" s="98"/>
      <c r="C40" s="113"/>
      <c r="D40" s="145">
        <v>160</v>
      </c>
      <c r="E40" s="136"/>
      <c r="F40" s="145">
        <v>160</v>
      </c>
      <c r="G40" s="145">
        <v>30</v>
      </c>
      <c r="H40" s="136"/>
      <c r="I40" s="145">
        <v>30</v>
      </c>
      <c r="J40" s="145">
        <v>20</v>
      </c>
      <c r="K40" s="136"/>
      <c r="L40" s="145">
        <v>20</v>
      </c>
      <c r="M40" s="83"/>
    </row>
    <row r="41" spans="1:13" s="81" customFormat="1" ht="20.25" customHeight="1" x14ac:dyDescent="0.25">
      <c r="A41" s="95" t="s">
        <v>6</v>
      </c>
      <c r="B41" s="98"/>
      <c r="C41" s="113"/>
      <c r="D41" s="136"/>
      <c r="E41" s="136"/>
      <c r="F41" s="136"/>
      <c r="G41" s="136"/>
      <c r="H41" s="136"/>
      <c r="I41" s="136"/>
      <c r="J41" s="136"/>
      <c r="K41" s="136"/>
      <c r="L41" s="136"/>
      <c r="M41" s="83"/>
    </row>
    <row r="42" spans="1:13" s="81" customFormat="1" ht="20.25" customHeight="1" x14ac:dyDescent="0.25">
      <c r="A42" s="95" t="s">
        <v>209</v>
      </c>
      <c r="B42" s="98"/>
      <c r="C42" s="113"/>
      <c r="D42" s="136"/>
      <c r="E42" s="136"/>
      <c r="F42" s="136"/>
      <c r="G42" s="136"/>
      <c r="H42" s="136"/>
      <c r="I42" s="136"/>
      <c r="J42" s="136"/>
      <c r="K42" s="136"/>
      <c r="L42" s="136"/>
      <c r="M42" s="83"/>
    </row>
    <row r="43" spans="1:13" s="119" customFormat="1" ht="64.5" customHeight="1" x14ac:dyDescent="0.25">
      <c r="A43" s="156" t="s">
        <v>241</v>
      </c>
      <c r="B43" s="107">
        <v>3617693</v>
      </c>
      <c r="C43" s="153" t="s">
        <v>223</v>
      </c>
      <c r="D43" s="133">
        <v>120</v>
      </c>
      <c r="E43" s="133">
        <v>120</v>
      </c>
      <c r="F43" s="146"/>
      <c r="G43" s="133">
        <v>100</v>
      </c>
      <c r="H43" s="133">
        <v>100</v>
      </c>
      <c r="I43" s="147"/>
      <c r="J43" s="133">
        <v>100</v>
      </c>
      <c r="K43" s="133">
        <v>100</v>
      </c>
      <c r="L43" s="133"/>
      <c r="M43" s="121"/>
    </row>
    <row r="44" spans="1:13" s="81" customFormat="1" ht="22.5" customHeight="1" x14ac:dyDescent="0.25">
      <c r="A44" s="99" t="s">
        <v>5</v>
      </c>
      <c r="B44" s="98"/>
      <c r="C44" s="113"/>
      <c r="D44" s="134">
        <v>120</v>
      </c>
      <c r="E44" s="134">
        <v>120</v>
      </c>
      <c r="F44" s="148"/>
      <c r="G44" s="134">
        <v>100</v>
      </c>
      <c r="H44" s="134">
        <v>100</v>
      </c>
      <c r="I44" s="140"/>
      <c r="J44" s="134">
        <v>100</v>
      </c>
      <c r="K44" s="134">
        <v>100</v>
      </c>
      <c r="L44" s="134"/>
      <c r="M44" s="83"/>
    </row>
    <row r="45" spans="1:13" s="81" customFormat="1" ht="22.5" customHeight="1" x14ac:dyDescent="0.25">
      <c r="A45" s="99" t="s">
        <v>6</v>
      </c>
      <c r="B45" s="98"/>
      <c r="C45" s="113"/>
      <c r="D45" s="134"/>
      <c r="E45" s="134"/>
      <c r="F45" s="148"/>
      <c r="G45" s="134"/>
      <c r="H45" s="134"/>
      <c r="I45" s="134"/>
      <c r="J45" s="134"/>
      <c r="K45" s="134"/>
      <c r="L45" s="134"/>
      <c r="M45" s="83"/>
    </row>
    <row r="46" spans="1:13" s="81" customFormat="1" ht="22.5" customHeight="1" x14ac:dyDescent="0.25">
      <c r="A46" s="101" t="s">
        <v>209</v>
      </c>
      <c r="B46" s="102"/>
      <c r="C46" s="114"/>
      <c r="D46" s="149"/>
      <c r="E46" s="149"/>
      <c r="F46" s="148"/>
      <c r="G46" s="149"/>
      <c r="H46" s="149"/>
      <c r="I46" s="149"/>
      <c r="J46" s="149"/>
      <c r="K46" s="149"/>
      <c r="L46" s="149"/>
      <c r="M46" s="83"/>
    </row>
    <row r="47" spans="1:13" s="81" customFormat="1" ht="63.75" customHeight="1" x14ac:dyDescent="0.25">
      <c r="A47" s="101" t="s">
        <v>216</v>
      </c>
      <c r="B47" s="107">
        <v>3617693</v>
      </c>
      <c r="C47" s="153" t="s">
        <v>236</v>
      </c>
      <c r="D47" s="134">
        <v>120</v>
      </c>
      <c r="E47" s="134">
        <v>120</v>
      </c>
      <c r="F47" s="148"/>
      <c r="G47" s="149">
        <v>100</v>
      </c>
      <c r="H47" s="149">
        <v>100</v>
      </c>
      <c r="I47" s="149"/>
      <c r="J47" s="149">
        <v>100</v>
      </c>
      <c r="K47" s="149">
        <v>100</v>
      </c>
      <c r="L47" s="149"/>
      <c r="M47" s="83"/>
    </row>
    <row r="48" spans="1:13" s="81" customFormat="1" ht="22.5" customHeight="1" x14ac:dyDescent="0.25">
      <c r="A48" s="99" t="s">
        <v>5</v>
      </c>
      <c r="B48" s="102"/>
      <c r="C48" s="114"/>
      <c r="D48" s="134">
        <v>120</v>
      </c>
      <c r="E48" s="134">
        <v>120</v>
      </c>
      <c r="F48" s="149"/>
      <c r="G48" s="149">
        <v>100</v>
      </c>
      <c r="H48" s="149">
        <v>100</v>
      </c>
      <c r="I48" s="149"/>
      <c r="J48" s="149">
        <v>100</v>
      </c>
      <c r="K48" s="149">
        <v>100</v>
      </c>
      <c r="L48" s="149"/>
      <c r="M48" s="83"/>
    </row>
    <row r="49" spans="1:13" s="81" customFormat="1" ht="22.5" customHeight="1" x14ac:dyDescent="0.25">
      <c r="A49" s="99" t="s">
        <v>6</v>
      </c>
      <c r="B49" s="102"/>
      <c r="C49" s="114"/>
      <c r="D49" s="149"/>
      <c r="E49" s="149"/>
      <c r="F49" s="149"/>
      <c r="G49" s="149"/>
      <c r="H49" s="149"/>
      <c r="I49" s="149"/>
      <c r="J49" s="149"/>
      <c r="K49" s="149"/>
      <c r="L49" s="149"/>
      <c r="M49" s="83"/>
    </row>
    <row r="50" spans="1:13" s="81" customFormat="1" ht="36" customHeight="1" x14ac:dyDescent="0.25">
      <c r="A50" s="101" t="s">
        <v>209</v>
      </c>
      <c r="B50" s="102"/>
      <c r="C50" s="114"/>
      <c r="D50" s="149"/>
      <c r="E50" s="149"/>
      <c r="F50" s="149"/>
      <c r="G50" s="149"/>
      <c r="H50" s="149"/>
      <c r="I50" s="149"/>
      <c r="J50" s="149"/>
      <c r="K50" s="149"/>
      <c r="L50" s="149"/>
      <c r="M50" s="83"/>
    </row>
    <row r="51" spans="1:13" s="119" customFormat="1" ht="66" customHeight="1" x14ac:dyDescent="0.25">
      <c r="A51" s="155" t="s">
        <v>240</v>
      </c>
      <c r="B51" s="127" t="s">
        <v>219</v>
      </c>
      <c r="C51" s="153" t="s">
        <v>224</v>
      </c>
      <c r="D51" s="133">
        <v>346</v>
      </c>
      <c r="E51" s="133">
        <v>46</v>
      </c>
      <c r="F51" s="133">
        <v>300</v>
      </c>
      <c r="G51" s="133">
        <v>207.2</v>
      </c>
      <c r="H51" s="133">
        <v>46</v>
      </c>
      <c r="I51" s="133">
        <v>161.19999999999999</v>
      </c>
      <c r="J51" s="133">
        <v>207.2</v>
      </c>
      <c r="K51" s="133">
        <v>46</v>
      </c>
      <c r="L51" s="133">
        <v>161.19999999999999</v>
      </c>
      <c r="M51" s="118"/>
    </row>
    <row r="52" spans="1:13" s="81" customFormat="1" ht="21" customHeight="1" x14ac:dyDescent="0.25">
      <c r="A52" s="95" t="s">
        <v>5</v>
      </c>
      <c r="B52" s="103"/>
      <c r="C52" s="113"/>
      <c r="D52" s="134">
        <v>346</v>
      </c>
      <c r="E52" s="134">
        <v>46</v>
      </c>
      <c r="F52" s="134">
        <v>300</v>
      </c>
      <c r="G52" s="134">
        <v>207.2</v>
      </c>
      <c r="H52" s="134">
        <v>46</v>
      </c>
      <c r="I52" s="134">
        <v>161.19999999999999</v>
      </c>
      <c r="J52" s="134">
        <v>207.2</v>
      </c>
      <c r="K52" s="134">
        <v>46</v>
      </c>
      <c r="L52" s="134">
        <v>161.19999999999999</v>
      </c>
      <c r="M52" s="83"/>
    </row>
    <row r="53" spans="1:13" s="81" customFormat="1" ht="21" customHeight="1" x14ac:dyDescent="0.25">
      <c r="A53" s="95" t="s">
        <v>6</v>
      </c>
      <c r="B53" s="93"/>
      <c r="C53" s="113"/>
      <c r="D53" s="134"/>
      <c r="E53" s="134"/>
      <c r="F53" s="134"/>
      <c r="G53" s="134"/>
      <c r="H53" s="134"/>
      <c r="I53" s="134"/>
      <c r="J53" s="134"/>
      <c r="K53" s="134"/>
      <c r="L53" s="134"/>
      <c r="M53" s="83"/>
    </row>
    <row r="54" spans="1:13" s="81" customFormat="1" ht="21" customHeight="1" x14ac:dyDescent="0.25">
      <c r="A54" s="95" t="s">
        <v>209</v>
      </c>
      <c r="B54" s="93"/>
      <c r="C54" s="113"/>
      <c r="D54" s="134"/>
      <c r="E54" s="134"/>
      <c r="F54" s="134"/>
      <c r="G54" s="134"/>
      <c r="H54" s="134"/>
      <c r="I54" s="134"/>
      <c r="J54" s="134"/>
      <c r="K54" s="134"/>
      <c r="L54" s="134"/>
      <c r="M54" s="83"/>
    </row>
    <row r="55" spans="1:13" s="81" customFormat="1" ht="61.5" customHeight="1" x14ac:dyDescent="0.25">
      <c r="A55" s="95" t="s">
        <v>217</v>
      </c>
      <c r="B55" s="127" t="s">
        <v>219</v>
      </c>
      <c r="C55" s="153" t="s">
        <v>227</v>
      </c>
      <c r="D55" s="135">
        <v>346</v>
      </c>
      <c r="E55" s="135">
        <v>46</v>
      </c>
      <c r="F55" s="135">
        <v>300</v>
      </c>
      <c r="G55" s="135">
        <v>207.2</v>
      </c>
      <c r="H55" s="135">
        <v>46</v>
      </c>
      <c r="I55" s="135">
        <v>161.19999999999999</v>
      </c>
      <c r="J55" s="134">
        <v>207.2</v>
      </c>
      <c r="K55" s="134">
        <v>46</v>
      </c>
      <c r="L55" s="134">
        <v>161.19999999999999</v>
      </c>
      <c r="M55" s="83"/>
    </row>
    <row r="56" spans="1:13" s="81" customFormat="1" ht="21" customHeight="1" x14ac:dyDescent="0.25">
      <c r="A56" s="109" t="s">
        <v>5</v>
      </c>
      <c r="B56" s="116"/>
      <c r="C56" s="117"/>
      <c r="D56" s="135">
        <v>346</v>
      </c>
      <c r="E56" s="135">
        <v>46</v>
      </c>
      <c r="F56" s="135">
        <v>300</v>
      </c>
      <c r="G56" s="135">
        <v>207.2</v>
      </c>
      <c r="H56" s="135">
        <v>46</v>
      </c>
      <c r="I56" s="135">
        <v>161.19999999999999</v>
      </c>
      <c r="J56" s="134">
        <v>207.2</v>
      </c>
      <c r="K56" s="134">
        <v>46</v>
      </c>
      <c r="L56" s="134">
        <v>161.19999999999999</v>
      </c>
      <c r="M56" s="83"/>
    </row>
    <row r="57" spans="1:13" ht="18.75" customHeight="1" x14ac:dyDescent="0.25">
      <c r="A57" s="124" t="s">
        <v>6</v>
      </c>
      <c r="B57" s="108"/>
      <c r="C57" s="126"/>
      <c r="D57" s="135"/>
      <c r="E57" s="135"/>
      <c r="F57" s="135"/>
      <c r="G57" s="135"/>
      <c r="H57" s="135"/>
      <c r="I57" s="135"/>
      <c r="J57" s="134"/>
      <c r="K57" s="134"/>
      <c r="L57" s="150"/>
      <c r="M57" s="83"/>
    </row>
    <row r="58" spans="1:13" ht="29.25" customHeight="1" x14ac:dyDescent="0.25">
      <c r="A58" s="124" t="s">
        <v>7</v>
      </c>
      <c r="B58" s="108"/>
      <c r="C58" s="126"/>
      <c r="D58" s="135"/>
      <c r="E58" s="135"/>
      <c r="F58" s="135"/>
      <c r="G58" s="135"/>
      <c r="H58" s="135"/>
      <c r="I58" s="135"/>
      <c r="J58" s="134"/>
      <c r="K58" s="134"/>
      <c r="L58" s="150"/>
      <c r="M58" s="83"/>
    </row>
    <row r="59" spans="1:13" ht="177" customHeight="1" x14ac:dyDescent="0.25">
      <c r="A59" s="115" t="s">
        <v>242</v>
      </c>
      <c r="B59" s="107">
        <v>3617693</v>
      </c>
      <c r="C59" s="153" t="s">
        <v>225</v>
      </c>
      <c r="D59" s="133">
        <v>1000</v>
      </c>
      <c r="E59" s="133">
        <v>1000</v>
      </c>
      <c r="F59" s="150"/>
      <c r="G59" s="133">
        <v>500</v>
      </c>
      <c r="H59" s="133">
        <v>500</v>
      </c>
      <c r="I59" s="150"/>
      <c r="J59" s="133">
        <v>494.3</v>
      </c>
      <c r="K59" s="133">
        <v>494.3</v>
      </c>
      <c r="L59" s="150"/>
      <c r="M59" s="83"/>
    </row>
    <row r="60" spans="1:13" ht="21" customHeight="1" x14ac:dyDescent="0.25">
      <c r="A60" s="111" t="s">
        <v>5</v>
      </c>
      <c r="B60" s="108"/>
      <c r="C60" s="126"/>
      <c r="D60" s="151">
        <v>1000</v>
      </c>
      <c r="E60" s="151">
        <v>1000</v>
      </c>
      <c r="F60" s="150"/>
      <c r="G60" s="151">
        <v>500</v>
      </c>
      <c r="H60" s="151">
        <v>500</v>
      </c>
      <c r="I60" s="151"/>
      <c r="J60" s="151">
        <v>494.3</v>
      </c>
      <c r="K60" s="134">
        <v>494.3</v>
      </c>
      <c r="L60" s="150"/>
      <c r="M60" s="83"/>
    </row>
    <row r="61" spans="1:13" ht="21.75" customHeight="1" x14ac:dyDescent="0.25">
      <c r="A61" s="104" t="s">
        <v>6</v>
      </c>
      <c r="B61" s="108"/>
      <c r="C61" s="126"/>
      <c r="D61" s="150"/>
      <c r="E61" s="150"/>
      <c r="F61" s="150"/>
      <c r="G61" s="150"/>
      <c r="H61" s="150"/>
      <c r="I61" s="150"/>
      <c r="J61" s="150"/>
      <c r="K61" s="134"/>
      <c r="L61" s="150"/>
      <c r="M61" s="83"/>
    </row>
    <row r="62" spans="1:13" ht="18" customHeight="1" x14ac:dyDescent="0.25">
      <c r="A62" s="104" t="s">
        <v>7</v>
      </c>
      <c r="B62" s="108"/>
      <c r="C62" s="126"/>
      <c r="D62" s="150"/>
      <c r="E62" s="150"/>
      <c r="F62" s="150"/>
      <c r="G62" s="150"/>
      <c r="H62" s="150"/>
      <c r="I62" s="150"/>
      <c r="J62" s="150"/>
      <c r="K62" s="134"/>
      <c r="L62" s="150"/>
      <c r="M62" s="83"/>
    </row>
    <row r="63" spans="1:13" ht="369" customHeight="1" x14ac:dyDescent="0.25">
      <c r="A63" s="104" t="s">
        <v>218</v>
      </c>
      <c r="B63" s="107">
        <v>3617693</v>
      </c>
      <c r="C63" s="153" t="s">
        <v>234</v>
      </c>
      <c r="D63" s="134">
        <v>1000</v>
      </c>
      <c r="E63" s="134">
        <v>1000</v>
      </c>
      <c r="F63" s="151"/>
      <c r="G63" s="134">
        <v>500</v>
      </c>
      <c r="H63" s="134">
        <v>500</v>
      </c>
      <c r="I63" s="151"/>
      <c r="J63" s="134">
        <v>494.3</v>
      </c>
      <c r="K63" s="134">
        <v>494.3</v>
      </c>
      <c r="L63" s="150"/>
      <c r="M63" s="83"/>
    </row>
    <row r="64" spans="1:13" ht="18" customHeight="1" x14ac:dyDescent="0.25">
      <c r="A64" s="104" t="s">
        <v>5</v>
      </c>
      <c r="B64" s="93"/>
      <c r="C64" s="111"/>
      <c r="D64" s="134">
        <v>1000</v>
      </c>
      <c r="E64" s="134">
        <v>1000</v>
      </c>
      <c r="F64" s="151"/>
      <c r="G64" s="134">
        <v>500</v>
      </c>
      <c r="H64" s="134">
        <v>500</v>
      </c>
      <c r="I64" s="151"/>
      <c r="J64" s="134">
        <v>494.3</v>
      </c>
      <c r="K64" s="134">
        <v>494.3</v>
      </c>
      <c r="L64" s="151"/>
      <c r="M64" s="83"/>
    </row>
    <row r="65" spans="1:13" ht="18.75" customHeight="1" x14ac:dyDescent="0.25">
      <c r="A65" s="104" t="s">
        <v>6</v>
      </c>
      <c r="B65" s="93"/>
      <c r="C65" s="111"/>
      <c r="D65" s="100"/>
      <c r="E65" s="100"/>
      <c r="F65" s="105"/>
      <c r="G65" s="100"/>
      <c r="H65" s="100"/>
      <c r="I65" s="105"/>
      <c r="J65" s="100"/>
      <c r="K65" s="105"/>
      <c r="L65" s="105"/>
      <c r="M65" s="83"/>
    </row>
    <row r="66" spans="1:13" ht="19.5" customHeight="1" x14ac:dyDescent="0.25">
      <c r="A66" s="104" t="s">
        <v>7</v>
      </c>
      <c r="B66" s="93"/>
      <c r="C66" s="111"/>
      <c r="D66" s="100"/>
      <c r="E66" s="100"/>
      <c r="F66" s="105"/>
      <c r="G66" s="100"/>
      <c r="H66" s="100"/>
      <c r="I66" s="105"/>
      <c r="J66" s="100"/>
      <c r="K66" s="105"/>
      <c r="L66" s="105"/>
      <c r="M66" s="83"/>
    </row>
    <row r="67" spans="1:13" ht="25.5" customHeight="1" x14ac:dyDescent="0.25">
      <c r="A67" s="110"/>
      <c r="B67" s="110"/>
      <c r="C67" s="110"/>
      <c r="D67" s="110"/>
      <c r="E67" s="110"/>
      <c r="F67" s="110"/>
      <c r="G67" s="110"/>
      <c r="H67" s="110"/>
      <c r="I67" s="110"/>
      <c r="J67" s="110"/>
      <c r="K67" s="110"/>
      <c r="L67" s="110"/>
      <c r="M67" s="83"/>
    </row>
    <row r="68" spans="1:13" ht="18.75" customHeight="1" x14ac:dyDescent="0.25">
      <c r="A68" s="110"/>
      <c r="B68" s="110"/>
      <c r="C68" s="110"/>
      <c r="D68" s="110"/>
      <c r="E68" s="110"/>
      <c r="F68" s="110"/>
      <c r="G68" s="110"/>
      <c r="H68" s="110"/>
      <c r="I68" s="110"/>
      <c r="J68" s="110"/>
      <c r="K68" s="110"/>
      <c r="L68" s="110"/>
      <c r="M68" s="83"/>
    </row>
    <row r="69" spans="1:13" ht="26.25" customHeight="1" x14ac:dyDescent="0.25">
      <c r="A69" s="112"/>
      <c r="B69" s="112"/>
      <c r="C69" s="112"/>
      <c r="D69" s="112"/>
      <c r="E69" s="112"/>
      <c r="F69" s="112"/>
      <c r="G69" s="112"/>
      <c r="H69" s="112"/>
      <c r="I69" s="112"/>
      <c r="J69" s="112"/>
      <c r="K69" s="112"/>
      <c r="L69" s="112"/>
      <c r="M69" s="83"/>
    </row>
    <row r="70" spans="1:13" ht="19.5" customHeight="1" x14ac:dyDescent="0.3">
      <c r="A70" s="201" t="s">
        <v>243</v>
      </c>
      <c r="B70" s="201"/>
      <c r="C70" s="201"/>
      <c r="D70" s="112"/>
      <c r="E70" s="112"/>
      <c r="F70" s="112"/>
      <c r="G70" s="112"/>
      <c r="H70" s="112"/>
      <c r="I70" s="112"/>
      <c r="J70" s="203"/>
      <c r="K70" s="202" t="s">
        <v>245</v>
      </c>
      <c r="L70" s="202"/>
      <c r="M70" s="83"/>
    </row>
    <row r="71" spans="1:13" s="78" customFormat="1" ht="75.75" customHeight="1" x14ac:dyDescent="0.25">
      <c r="A71" s="152"/>
      <c r="B71" s="182" t="s">
        <v>244</v>
      </c>
      <c r="C71" s="183"/>
      <c r="D71" s="183"/>
      <c r="E71" s="183"/>
      <c r="F71" s="183"/>
      <c r="G71" s="183"/>
      <c r="H71" s="183"/>
      <c r="I71" s="183"/>
      <c r="J71" s="183"/>
      <c r="K71" s="183"/>
      <c r="L71" s="183"/>
      <c r="M71" s="83"/>
    </row>
    <row r="72" spans="1:13" ht="15.75" x14ac:dyDescent="0.25">
      <c r="A72" s="112"/>
      <c r="B72" s="112"/>
      <c r="C72" s="112"/>
      <c r="D72" s="112"/>
      <c r="E72" s="112"/>
      <c r="F72" s="112"/>
      <c r="G72" s="112"/>
      <c r="H72" s="112"/>
      <c r="I72" s="112"/>
      <c r="J72" s="112"/>
      <c r="K72" s="112"/>
      <c r="L72" s="112"/>
      <c r="M72" s="83"/>
    </row>
    <row r="73" spans="1:13" ht="15.75" x14ac:dyDescent="0.25">
      <c r="A73" s="112"/>
      <c r="B73" s="112"/>
      <c r="C73" s="112"/>
      <c r="D73" s="112"/>
      <c r="E73" s="112"/>
      <c r="F73" s="112"/>
      <c r="G73" s="112"/>
      <c r="H73" s="112"/>
      <c r="I73" s="112"/>
      <c r="J73" s="112"/>
      <c r="K73" s="112"/>
      <c r="L73" s="112"/>
      <c r="M73" s="83"/>
    </row>
    <row r="74" spans="1:13" ht="15.75" x14ac:dyDescent="0.25">
      <c r="A74" s="112"/>
      <c r="B74" s="112"/>
      <c r="C74" s="112"/>
      <c r="D74" s="112"/>
      <c r="E74" s="112"/>
      <c r="F74" s="112"/>
      <c r="G74" s="112"/>
      <c r="H74" s="112"/>
      <c r="I74" s="112"/>
      <c r="J74" s="112"/>
      <c r="K74" s="112"/>
      <c r="L74" s="112"/>
      <c r="M74" s="83"/>
    </row>
    <row r="75" spans="1:13" ht="15.75" x14ac:dyDescent="0.25">
      <c r="A75" s="112"/>
      <c r="B75" s="112"/>
      <c r="C75" s="112"/>
      <c r="D75" s="112"/>
      <c r="E75" s="112"/>
      <c r="F75" s="112"/>
      <c r="G75" s="112"/>
      <c r="H75" s="112"/>
      <c r="I75" s="112"/>
      <c r="J75" s="112"/>
      <c r="K75" s="112"/>
      <c r="L75" s="112"/>
      <c r="M75" s="83"/>
    </row>
    <row r="76" spans="1:13" ht="15.75" x14ac:dyDescent="0.25">
      <c r="A76" s="112"/>
      <c r="B76" s="112"/>
      <c r="C76" s="112"/>
      <c r="D76" s="112"/>
      <c r="E76" s="112"/>
      <c r="F76" s="112"/>
      <c r="G76" s="112"/>
      <c r="H76" s="112"/>
      <c r="I76" s="112"/>
      <c r="J76" s="112"/>
      <c r="K76" s="112"/>
      <c r="L76" s="112"/>
      <c r="M76" s="83"/>
    </row>
    <row r="77" spans="1:13" ht="15.75" x14ac:dyDescent="0.25">
      <c r="A77" s="110"/>
      <c r="B77" s="110"/>
      <c r="C77" s="110"/>
      <c r="D77" s="110"/>
      <c r="E77" s="110"/>
      <c r="F77" s="110"/>
      <c r="G77" s="110"/>
      <c r="H77" s="110"/>
      <c r="I77" s="110"/>
      <c r="J77" s="110"/>
      <c r="K77" s="110"/>
      <c r="L77" s="110"/>
      <c r="M77" s="83"/>
    </row>
    <row r="78" spans="1:13" ht="15.75" x14ac:dyDescent="0.25">
      <c r="A78" s="110"/>
      <c r="B78" s="110"/>
      <c r="C78" s="110"/>
      <c r="D78" s="110"/>
      <c r="E78" s="110"/>
      <c r="F78" s="110"/>
      <c r="G78" s="110"/>
      <c r="H78" s="110"/>
      <c r="I78" s="110"/>
      <c r="J78" s="110"/>
      <c r="K78" s="110"/>
      <c r="L78" s="110"/>
      <c r="M78" s="83"/>
    </row>
    <row r="79" spans="1:13" ht="15.75" x14ac:dyDescent="0.25">
      <c r="A79" s="110"/>
      <c r="B79" s="110"/>
      <c r="C79" s="110"/>
      <c r="D79" s="110"/>
      <c r="E79" s="110"/>
      <c r="F79" s="110"/>
      <c r="G79" s="110"/>
      <c r="H79" s="110"/>
      <c r="I79" s="110"/>
      <c r="J79" s="110"/>
      <c r="K79" s="110"/>
      <c r="L79" s="110"/>
      <c r="M79" s="83"/>
    </row>
    <row r="80" spans="1:13" ht="15.75" x14ac:dyDescent="0.25">
      <c r="A80" s="110"/>
      <c r="B80" s="110"/>
      <c r="C80" s="110"/>
      <c r="D80" s="110"/>
      <c r="E80" s="110"/>
      <c r="F80" s="110"/>
      <c r="G80" s="110"/>
      <c r="H80" s="110"/>
      <c r="I80" s="110"/>
      <c r="J80" s="110"/>
      <c r="K80" s="110"/>
      <c r="L80" s="110"/>
      <c r="M80" s="83"/>
    </row>
    <row r="81" spans="1:13" ht="15.75" x14ac:dyDescent="0.25">
      <c r="A81" s="110"/>
      <c r="B81" s="110"/>
      <c r="C81" s="110"/>
      <c r="D81" s="110"/>
      <c r="E81" s="110"/>
      <c r="F81" s="110"/>
      <c r="G81" s="110"/>
      <c r="H81" s="110"/>
      <c r="I81" s="110"/>
      <c r="J81" s="110"/>
      <c r="K81" s="110"/>
      <c r="L81" s="110"/>
      <c r="M81" s="83"/>
    </row>
    <row r="82" spans="1:13" ht="15.75" x14ac:dyDescent="0.25">
      <c r="A82" s="110"/>
      <c r="B82" s="110"/>
      <c r="C82" s="110"/>
      <c r="D82" s="110"/>
      <c r="E82" s="110"/>
      <c r="F82" s="110"/>
      <c r="G82" s="110"/>
      <c r="H82" s="110"/>
      <c r="I82" s="110"/>
      <c r="J82" s="110"/>
      <c r="K82" s="110"/>
      <c r="L82" s="110"/>
      <c r="M82" s="83"/>
    </row>
    <row r="83" spans="1:13" ht="15.75" x14ac:dyDescent="0.25">
      <c r="A83" s="110"/>
      <c r="B83" s="110"/>
      <c r="C83" s="110"/>
      <c r="D83" s="110"/>
      <c r="E83" s="110"/>
      <c r="F83" s="110"/>
      <c r="G83" s="110"/>
      <c r="H83" s="110"/>
      <c r="I83" s="110"/>
      <c r="J83" s="110"/>
      <c r="K83" s="110"/>
      <c r="L83" s="110"/>
    </row>
    <row r="84" spans="1:13" ht="15.75" x14ac:dyDescent="0.25">
      <c r="A84" s="110"/>
      <c r="B84" s="110"/>
      <c r="C84" s="110"/>
      <c r="D84" s="110"/>
      <c r="E84" s="110"/>
      <c r="F84" s="110"/>
      <c r="G84" s="110"/>
      <c r="H84" s="110"/>
      <c r="I84" s="110"/>
      <c r="J84" s="110"/>
      <c r="K84" s="110"/>
      <c r="L84" s="110"/>
    </row>
    <row r="85" spans="1:13" ht="15.75" x14ac:dyDescent="0.25">
      <c r="A85" s="110"/>
      <c r="B85" s="110"/>
      <c r="C85" s="110"/>
      <c r="D85" s="110"/>
      <c r="E85" s="110"/>
      <c r="F85" s="110"/>
      <c r="G85" s="110"/>
      <c r="H85" s="110"/>
      <c r="I85" s="110"/>
      <c r="J85" s="110"/>
      <c r="K85" s="110"/>
      <c r="L85" s="110"/>
    </row>
    <row r="86" spans="1:13" ht="15.75" x14ac:dyDescent="0.25">
      <c r="A86" s="110"/>
      <c r="B86" s="110"/>
      <c r="C86" s="110"/>
      <c r="D86" s="110"/>
      <c r="E86" s="110"/>
      <c r="F86" s="110"/>
      <c r="G86" s="110"/>
      <c r="H86" s="110"/>
      <c r="I86" s="110"/>
      <c r="J86" s="110"/>
      <c r="K86" s="110"/>
      <c r="L86" s="110"/>
    </row>
    <row r="87" spans="1:13" ht="15.75" x14ac:dyDescent="0.25">
      <c r="A87" s="110"/>
      <c r="B87" s="110"/>
      <c r="C87" s="110"/>
      <c r="D87" s="110"/>
      <c r="E87" s="110"/>
      <c r="F87" s="110"/>
      <c r="G87" s="110"/>
      <c r="H87" s="110"/>
      <c r="I87" s="110"/>
      <c r="J87" s="110"/>
      <c r="K87" s="110"/>
      <c r="L87" s="110"/>
    </row>
  </sheetData>
  <autoFilter ref="A6:L6"/>
  <mergeCells count="9">
    <mergeCell ref="B71:L71"/>
    <mergeCell ref="K1:L1"/>
    <mergeCell ref="C4:C5"/>
    <mergeCell ref="D4:F4"/>
    <mergeCell ref="G4:I4"/>
    <mergeCell ref="J4:L4"/>
    <mergeCell ref="A2:L2"/>
    <mergeCell ref="A4:A5"/>
    <mergeCell ref="B4:B5"/>
  </mergeCells>
  <pageMargins left="0.39370078740157483" right="0.39370078740157483" top="1.1811023622047245" bottom="0.51181102362204722" header="0.19685039370078741" footer="0.19685039370078741"/>
  <pageSetup paperSize="9" scale="60" fitToHeight="0" orientation="landscape" horizontalDpi="1200" verticalDpi="1200"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workbookViewId="0">
      <selection sqref="A1:L1"/>
    </sheetView>
  </sheetViews>
  <sheetFormatPr defaultRowHeight="15" x14ac:dyDescent="0.25"/>
  <cols>
    <col min="1" max="1" width="31.28515625" customWidth="1"/>
    <col min="2" max="2" width="17.85546875" customWidth="1"/>
    <col min="3" max="3" width="12.5703125" customWidth="1"/>
    <col min="4" max="4" width="13.5703125" customWidth="1"/>
    <col min="5" max="5" width="12.140625" customWidth="1"/>
    <col min="6" max="6" width="15.28515625" customWidth="1"/>
    <col min="7" max="7" width="13.5703125" customWidth="1"/>
    <col min="8" max="8" width="16.28515625" customWidth="1"/>
    <col min="9" max="9" width="13.28515625" customWidth="1"/>
    <col min="10" max="10" width="13.42578125" customWidth="1"/>
    <col min="11" max="11" width="15.28515625" customWidth="1"/>
    <col min="12" max="12" width="13" customWidth="1"/>
  </cols>
  <sheetData>
    <row r="1" spans="1:20" ht="103.5" customHeight="1" x14ac:dyDescent="0.3">
      <c r="A1" s="196" t="s">
        <v>65</v>
      </c>
      <c r="B1" s="196"/>
      <c r="C1" s="196"/>
      <c r="D1" s="196"/>
      <c r="E1" s="196"/>
      <c r="F1" s="196"/>
      <c r="G1" s="196"/>
      <c r="H1" s="196"/>
      <c r="I1" s="196"/>
      <c r="J1" s="196"/>
      <c r="K1" s="196"/>
      <c r="L1" s="196"/>
    </row>
    <row r="2" spans="1:20" ht="18.75" x14ac:dyDescent="0.25">
      <c r="A2" s="195" t="s">
        <v>29</v>
      </c>
      <c r="B2" s="195"/>
      <c r="C2" s="195"/>
      <c r="D2" s="195"/>
      <c r="E2" s="195"/>
      <c r="F2" s="195"/>
      <c r="G2" s="195"/>
      <c r="H2" s="195"/>
      <c r="I2" s="195"/>
      <c r="J2" s="195"/>
      <c r="K2" s="195"/>
      <c r="L2" s="195"/>
    </row>
    <row r="3" spans="1:20" ht="15.75" x14ac:dyDescent="0.25">
      <c r="A3" s="6" t="s">
        <v>30</v>
      </c>
    </row>
    <row r="4" spans="1:20" ht="15.75" x14ac:dyDescent="0.25">
      <c r="A4" s="194" t="s">
        <v>31</v>
      </c>
      <c r="B4" s="194"/>
      <c r="C4" s="194"/>
      <c r="D4" s="194"/>
      <c r="E4" s="194"/>
      <c r="F4" s="194"/>
      <c r="G4" s="194"/>
      <c r="H4" s="194"/>
      <c r="I4" s="194"/>
      <c r="J4" s="194"/>
      <c r="K4" s="194"/>
      <c r="L4" s="194"/>
    </row>
    <row r="5" spans="1:20" ht="15.75" x14ac:dyDescent="0.25">
      <c r="A5" s="194" t="s">
        <v>32</v>
      </c>
      <c r="B5" s="194"/>
      <c r="C5" s="194"/>
      <c r="D5" s="194"/>
      <c r="E5" s="194"/>
      <c r="F5" s="194"/>
      <c r="G5" s="194"/>
      <c r="H5" s="194"/>
      <c r="I5" s="194"/>
      <c r="J5" s="194"/>
      <c r="K5" s="194"/>
      <c r="L5" s="194"/>
    </row>
    <row r="6" spans="1:20" ht="15.75" x14ac:dyDescent="0.25">
      <c r="A6" s="194" t="s">
        <v>33</v>
      </c>
      <c r="B6" s="194"/>
      <c r="C6" s="194"/>
      <c r="D6" s="194"/>
      <c r="E6" s="194"/>
      <c r="F6" s="194"/>
      <c r="G6" s="194"/>
      <c r="H6" s="194"/>
      <c r="I6" s="194"/>
      <c r="J6" s="194"/>
      <c r="K6" s="194"/>
      <c r="L6" s="194"/>
    </row>
    <row r="7" spans="1:20" ht="15.75" x14ac:dyDescent="0.25">
      <c r="A7" s="5" t="s">
        <v>34</v>
      </c>
    </row>
    <row r="8" spans="1:20" ht="15.75" x14ac:dyDescent="0.25">
      <c r="A8" s="194" t="s">
        <v>35</v>
      </c>
      <c r="B8" s="194"/>
      <c r="C8" s="194"/>
      <c r="D8" s="194"/>
      <c r="E8" s="194"/>
      <c r="F8" s="194"/>
      <c r="G8" s="194"/>
      <c r="H8" s="194"/>
      <c r="I8" s="194"/>
      <c r="J8" s="194"/>
      <c r="K8" s="194"/>
      <c r="L8" s="194"/>
    </row>
    <row r="9" spans="1:20" ht="15.75" x14ac:dyDescent="0.25">
      <c r="J9" s="193" t="s">
        <v>36</v>
      </c>
      <c r="K9" s="193"/>
      <c r="L9" s="193"/>
      <c r="T9" s="7"/>
    </row>
    <row r="10" spans="1:20" ht="50.25" customHeight="1" x14ac:dyDescent="0.25">
      <c r="A10" s="199" t="s">
        <v>0</v>
      </c>
      <c r="B10" s="159" t="s">
        <v>1</v>
      </c>
      <c r="C10" s="199" t="s">
        <v>37</v>
      </c>
      <c r="D10" s="199" t="s">
        <v>38</v>
      </c>
      <c r="E10" s="199"/>
      <c r="F10" s="199"/>
      <c r="G10" s="199" t="s">
        <v>39</v>
      </c>
      <c r="H10" s="199"/>
      <c r="I10" s="199"/>
      <c r="J10" s="199" t="s">
        <v>40</v>
      </c>
      <c r="K10" s="199"/>
      <c r="L10" s="199"/>
    </row>
    <row r="11" spans="1:20" x14ac:dyDescent="0.25">
      <c r="A11" s="199"/>
      <c r="B11" s="159"/>
      <c r="C11" s="199"/>
      <c r="D11" s="8" t="s">
        <v>2</v>
      </c>
      <c r="E11" s="9" t="s">
        <v>3</v>
      </c>
      <c r="F11" s="9" t="s">
        <v>4</v>
      </c>
      <c r="G11" s="8" t="s">
        <v>2</v>
      </c>
      <c r="H11" s="9" t="s">
        <v>3</v>
      </c>
      <c r="I11" s="9" t="s">
        <v>4</v>
      </c>
      <c r="J11" s="8" t="s">
        <v>2</v>
      </c>
      <c r="K11" s="9" t="s">
        <v>3</v>
      </c>
      <c r="L11" s="9" t="s">
        <v>4</v>
      </c>
    </row>
    <row r="12" spans="1:20" x14ac:dyDescent="0.25">
      <c r="A12" s="10">
        <v>1</v>
      </c>
      <c r="B12" s="10"/>
      <c r="C12" s="10">
        <v>2</v>
      </c>
      <c r="D12" s="10">
        <v>3</v>
      </c>
      <c r="E12" s="10">
        <v>4</v>
      </c>
      <c r="F12" s="10">
        <v>5</v>
      </c>
      <c r="G12" s="10">
        <v>6</v>
      </c>
      <c r="H12" s="10">
        <v>7</v>
      </c>
      <c r="I12" s="10">
        <v>8</v>
      </c>
      <c r="J12" s="10">
        <v>9</v>
      </c>
      <c r="K12" s="10">
        <v>10</v>
      </c>
      <c r="L12" s="10">
        <v>11</v>
      </c>
    </row>
    <row r="13" spans="1:20" ht="25.5" x14ac:dyDescent="0.25">
      <c r="A13" s="15" t="s">
        <v>41</v>
      </c>
      <c r="B13" s="15"/>
      <c r="C13" s="8"/>
      <c r="D13" s="11"/>
      <c r="E13" s="9"/>
      <c r="F13" s="9"/>
      <c r="G13" s="11"/>
      <c r="H13" s="11"/>
      <c r="I13" s="11"/>
      <c r="J13" s="11"/>
      <c r="K13" s="9"/>
      <c r="L13" s="9"/>
    </row>
    <row r="14" spans="1:20" x14ac:dyDescent="0.25">
      <c r="A14" s="13" t="s">
        <v>5</v>
      </c>
      <c r="B14" s="12"/>
      <c r="C14" s="11"/>
      <c r="D14" s="11"/>
      <c r="E14" s="9"/>
      <c r="F14" s="9"/>
      <c r="G14" s="11"/>
      <c r="H14" s="11"/>
      <c r="I14" s="11"/>
      <c r="J14" s="11"/>
      <c r="K14" s="9"/>
      <c r="L14" s="9"/>
    </row>
    <row r="15" spans="1:20" x14ac:dyDescent="0.25">
      <c r="A15" s="16" t="s">
        <v>6</v>
      </c>
      <c r="B15" s="11"/>
      <c r="C15" s="11"/>
      <c r="D15" s="11"/>
      <c r="E15" s="9"/>
      <c r="F15" s="9"/>
      <c r="G15" s="11"/>
      <c r="H15" s="11"/>
      <c r="I15" s="11"/>
      <c r="J15" s="11"/>
      <c r="K15" s="9"/>
      <c r="L15" s="9"/>
    </row>
    <row r="16" spans="1:20" x14ac:dyDescent="0.25">
      <c r="A16" s="16" t="s">
        <v>7</v>
      </c>
      <c r="B16" s="197"/>
      <c r="C16" s="197"/>
      <c r="D16" s="197"/>
      <c r="E16" s="198"/>
      <c r="F16" s="198"/>
      <c r="G16" s="197"/>
      <c r="H16" s="197"/>
      <c r="I16" s="197"/>
      <c r="J16" s="197"/>
      <c r="K16" s="198"/>
      <c r="L16" s="198"/>
    </row>
    <row r="17" spans="1:12" x14ac:dyDescent="0.25">
      <c r="A17" s="16" t="s">
        <v>8</v>
      </c>
      <c r="B17" s="197"/>
      <c r="C17" s="197"/>
      <c r="D17" s="197"/>
      <c r="E17" s="198"/>
      <c r="F17" s="198"/>
      <c r="G17" s="197"/>
      <c r="H17" s="197"/>
      <c r="I17" s="197"/>
      <c r="J17" s="197"/>
      <c r="K17" s="198"/>
      <c r="L17" s="198"/>
    </row>
    <row r="18" spans="1:12" x14ac:dyDescent="0.25">
      <c r="A18" s="198" t="s">
        <v>42</v>
      </c>
      <c r="B18" s="198"/>
      <c r="C18" s="198"/>
      <c r="D18" s="198"/>
      <c r="E18" s="198"/>
      <c r="F18" s="198"/>
      <c r="G18" s="198"/>
      <c r="H18" s="198"/>
      <c r="I18" s="198"/>
      <c r="J18" s="198"/>
      <c r="K18" s="198"/>
      <c r="L18" s="198"/>
    </row>
    <row r="19" spans="1:12" ht="25.5" x14ac:dyDescent="0.25">
      <c r="A19" s="12" t="s">
        <v>43</v>
      </c>
      <c r="B19" s="11"/>
      <c r="C19" s="11"/>
      <c r="D19" s="11"/>
      <c r="E19" s="9"/>
      <c r="F19" s="9"/>
      <c r="G19" s="11"/>
      <c r="H19" s="11"/>
      <c r="I19" s="11"/>
      <c r="J19" s="11"/>
      <c r="K19" s="9"/>
      <c r="L19" s="9"/>
    </row>
    <row r="20" spans="1:12" x14ac:dyDescent="0.25">
      <c r="A20" s="13" t="s">
        <v>5</v>
      </c>
      <c r="B20" s="11"/>
      <c r="C20" s="11"/>
      <c r="D20" s="11"/>
      <c r="E20" s="9"/>
      <c r="F20" s="9"/>
      <c r="G20" s="11"/>
      <c r="H20" s="11"/>
      <c r="I20" s="11"/>
      <c r="J20" s="11"/>
      <c r="K20" s="9"/>
      <c r="L20" s="9"/>
    </row>
    <row r="21" spans="1:12" x14ac:dyDescent="0.25">
      <c r="A21" s="13" t="s">
        <v>6</v>
      </c>
      <c r="B21" s="11"/>
      <c r="C21" s="11"/>
      <c r="D21" s="11"/>
      <c r="E21" s="9"/>
      <c r="F21" s="9"/>
      <c r="G21" s="11"/>
      <c r="H21" s="11"/>
      <c r="I21" s="11"/>
      <c r="J21" s="11"/>
      <c r="K21" s="9"/>
      <c r="L21" s="9"/>
    </row>
    <row r="22" spans="1:12" x14ac:dyDescent="0.25">
      <c r="A22" s="16" t="s">
        <v>7</v>
      </c>
      <c r="B22" s="197"/>
      <c r="C22" s="197"/>
      <c r="D22" s="197"/>
      <c r="E22" s="198"/>
      <c r="F22" s="198"/>
      <c r="G22" s="197"/>
      <c r="H22" s="197"/>
      <c r="I22" s="197"/>
      <c r="J22" s="197"/>
      <c r="K22" s="198"/>
      <c r="L22" s="198"/>
    </row>
    <row r="23" spans="1:12" x14ac:dyDescent="0.25">
      <c r="A23" s="13" t="s">
        <v>8</v>
      </c>
      <c r="B23" s="197"/>
      <c r="C23" s="197"/>
      <c r="D23" s="197"/>
      <c r="E23" s="198"/>
      <c r="F23" s="198"/>
      <c r="G23" s="197"/>
      <c r="H23" s="197"/>
      <c r="I23" s="197"/>
      <c r="J23" s="197"/>
      <c r="K23" s="198"/>
      <c r="L23" s="198"/>
    </row>
    <row r="24" spans="1:12" ht="25.5" x14ac:dyDescent="0.25">
      <c r="A24" s="12" t="s">
        <v>44</v>
      </c>
      <c r="B24" s="11"/>
      <c r="C24" s="11"/>
      <c r="D24" s="11"/>
      <c r="E24" s="9"/>
      <c r="F24" s="9"/>
      <c r="G24" s="11"/>
      <c r="H24" s="11"/>
      <c r="I24" s="11"/>
      <c r="J24" s="11"/>
      <c r="K24" s="9"/>
      <c r="L24" s="9"/>
    </row>
    <row r="25" spans="1:12" x14ac:dyDescent="0.25">
      <c r="A25" s="16" t="s">
        <v>5</v>
      </c>
      <c r="B25" s="11"/>
      <c r="C25" s="11"/>
      <c r="D25" s="11"/>
      <c r="E25" s="9"/>
      <c r="F25" s="9"/>
      <c r="G25" s="11"/>
      <c r="H25" s="11"/>
      <c r="I25" s="11"/>
      <c r="J25" s="11"/>
      <c r="K25" s="9"/>
      <c r="L25" s="9"/>
    </row>
    <row r="26" spans="1:12" x14ac:dyDescent="0.25">
      <c r="A26" s="16" t="s">
        <v>6</v>
      </c>
      <c r="B26" s="11"/>
      <c r="C26" s="11"/>
      <c r="D26" s="11"/>
      <c r="E26" s="9"/>
      <c r="F26" s="9"/>
      <c r="G26" s="11"/>
      <c r="H26" s="11"/>
      <c r="I26" s="11"/>
      <c r="J26" s="11"/>
      <c r="K26" s="9"/>
      <c r="L26" s="9"/>
    </row>
    <row r="27" spans="1:12" x14ac:dyDescent="0.25">
      <c r="A27" s="16" t="s">
        <v>7</v>
      </c>
      <c r="B27" s="197"/>
      <c r="C27" s="197"/>
      <c r="D27" s="197"/>
      <c r="E27" s="198"/>
      <c r="F27" s="198"/>
      <c r="G27" s="197"/>
      <c r="H27" s="197"/>
      <c r="I27" s="197"/>
      <c r="J27" s="197"/>
      <c r="K27" s="198"/>
      <c r="L27" s="198"/>
    </row>
    <row r="28" spans="1:12" x14ac:dyDescent="0.25">
      <c r="A28" s="16" t="s">
        <v>8</v>
      </c>
      <c r="B28" s="197"/>
      <c r="C28" s="197"/>
      <c r="D28" s="197"/>
      <c r="E28" s="198"/>
      <c r="F28" s="198"/>
      <c r="G28" s="197"/>
      <c r="H28" s="197"/>
      <c r="I28" s="197"/>
      <c r="J28" s="197"/>
      <c r="K28" s="198"/>
      <c r="L28" s="198"/>
    </row>
    <row r="29" spans="1:12" ht="25.5" x14ac:dyDescent="0.25">
      <c r="A29" s="11" t="s">
        <v>45</v>
      </c>
      <c r="B29" s="11"/>
      <c r="C29" s="11"/>
      <c r="D29" s="11"/>
      <c r="E29" s="9"/>
      <c r="F29" s="9"/>
      <c r="G29" s="11"/>
      <c r="H29" s="11"/>
      <c r="I29" s="11"/>
      <c r="J29" s="11"/>
      <c r="K29" s="9"/>
      <c r="L29" s="9"/>
    </row>
    <row r="30" spans="1:12" x14ac:dyDescent="0.25">
      <c r="A30" s="16" t="s">
        <v>5</v>
      </c>
      <c r="B30" s="11"/>
      <c r="C30" s="11"/>
      <c r="D30" s="11"/>
      <c r="E30" s="9"/>
      <c r="F30" s="9"/>
      <c r="G30" s="11"/>
      <c r="H30" s="11"/>
      <c r="I30" s="11"/>
      <c r="J30" s="11"/>
      <c r="K30" s="9"/>
      <c r="L30" s="9"/>
    </row>
    <row r="31" spans="1:12" x14ac:dyDescent="0.25">
      <c r="A31" s="16" t="s">
        <v>6</v>
      </c>
      <c r="B31" s="11"/>
      <c r="C31" s="11"/>
      <c r="D31" s="11"/>
      <c r="E31" s="9"/>
      <c r="F31" s="9"/>
      <c r="G31" s="11"/>
      <c r="H31" s="11"/>
      <c r="I31" s="11"/>
      <c r="J31" s="11"/>
      <c r="K31" s="9"/>
      <c r="L31" s="9"/>
    </row>
    <row r="32" spans="1:12" x14ac:dyDescent="0.25">
      <c r="A32" s="16" t="s">
        <v>7</v>
      </c>
      <c r="B32" s="197"/>
      <c r="C32" s="197"/>
      <c r="D32" s="197"/>
      <c r="E32" s="198"/>
      <c r="F32" s="198"/>
      <c r="G32" s="197"/>
      <c r="H32" s="197"/>
      <c r="I32" s="197"/>
      <c r="J32" s="197"/>
      <c r="K32" s="198"/>
      <c r="L32" s="198"/>
    </row>
    <row r="33" spans="1:13" x14ac:dyDescent="0.25">
      <c r="A33" s="16" t="s">
        <v>8</v>
      </c>
      <c r="B33" s="197"/>
      <c r="C33" s="197"/>
      <c r="D33" s="197"/>
      <c r="E33" s="198"/>
      <c r="F33" s="198"/>
      <c r="G33" s="197"/>
      <c r="H33" s="197"/>
      <c r="I33" s="197"/>
      <c r="J33" s="197"/>
      <c r="K33" s="198"/>
      <c r="L33" s="198"/>
    </row>
    <row r="34" spans="1:13" ht="25.5" x14ac:dyDescent="0.25">
      <c r="A34" s="11" t="s">
        <v>46</v>
      </c>
      <c r="B34" s="11"/>
      <c r="C34" s="11"/>
      <c r="D34" s="11"/>
      <c r="E34" s="9"/>
      <c r="F34" s="9"/>
      <c r="G34" s="11"/>
      <c r="H34" s="11"/>
      <c r="I34" s="11"/>
      <c r="J34" s="11"/>
      <c r="K34" s="9"/>
      <c r="L34" s="9"/>
    </row>
    <row r="35" spans="1:13" x14ac:dyDescent="0.25">
      <c r="A35" s="16" t="s">
        <v>5</v>
      </c>
      <c r="B35" s="11"/>
      <c r="C35" s="11"/>
      <c r="D35" s="11"/>
      <c r="E35" s="9"/>
      <c r="F35" s="9"/>
      <c r="G35" s="11"/>
      <c r="H35" s="11"/>
      <c r="I35" s="11"/>
      <c r="J35" s="11"/>
      <c r="K35" s="9"/>
      <c r="L35" s="9"/>
    </row>
    <row r="36" spans="1:13" x14ac:dyDescent="0.25">
      <c r="A36" s="16" t="s">
        <v>6</v>
      </c>
      <c r="B36" s="11"/>
      <c r="C36" s="11"/>
      <c r="D36" s="11"/>
      <c r="E36" s="9"/>
      <c r="F36" s="9"/>
      <c r="G36" s="11"/>
      <c r="H36" s="11"/>
      <c r="I36" s="11"/>
      <c r="J36" s="11"/>
      <c r="K36" s="9"/>
      <c r="L36" s="9"/>
    </row>
    <row r="37" spans="1:13" x14ac:dyDescent="0.25">
      <c r="A37" s="16" t="s">
        <v>7</v>
      </c>
      <c r="B37" s="197"/>
      <c r="C37" s="197"/>
      <c r="D37" s="197"/>
      <c r="E37" s="198"/>
      <c r="F37" s="198"/>
      <c r="G37" s="197"/>
      <c r="H37" s="197"/>
      <c r="I37" s="197"/>
      <c r="J37" s="197"/>
      <c r="K37" s="198"/>
      <c r="L37" s="198"/>
    </row>
    <row r="38" spans="1:13" x14ac:dyDescent="0.25">
      <c r="A38" s="16" t="s">
        <v>8</v>
      </c>
      <c r="B38" s="197"/>
      <c r="C38" s="197"/>
      <c r="D38" s="197"/>
      <c r="E38" s="198"/>
      <c r="F38" s="198"/>
      <c r="G38" s="197"/>
      <c r="H38" s="197"/>
      <c r="I38" s="197"/>
      <c r="J38" s="197"/>
      <c r="K38" s="198"/>
      <c r="L38" s="198"/>
    </row>
    <row r="39" spans="1:13" ht="76.5" x14ac:dyDescent="0.25">
      <c r="A39" s="3" t="s">
        <v>47</v>
      </c>
    </row>
    <row r="40" spans="1:13" ht="25.5" x14ac:dyDescent="0.25">
      <c r="A40" s="3" t="s">
        <v>9</v>
      </c>
    </row>
    <row r="41" spans="1:13" ht="18.75" x14ac:dyDescent="0.25">
      <c r="A41" s="4"/>
    </row>
    <row r="42" spans="1:13" ht="18.75" x14ac:dyDescent="0.25">
      <c r="A42" s="4"/>
    </row>
    <row r="43" spans="1:13" ht="18.75" x14ac:dyDescent="0.25">
      <c r="A43" s="4"/>
    </row>
    <row r="44" spans="1:13" ht="15.75" x14ac:dyDescent="0.25">
      <c r="A44" s="6"/>
    </row>
    <row r="45" spans="1:13" ht="75" x14ac:dyDescent="0.25">
      <c r="A45" s="4" t="s">
        <v>10</v>
      </c>
      <c r="M45" s="4" t="s">
        <v>26</v>
      </c>
    </row>
    <row r="46" spans="1:13" ht="15.75" x14ac:dyDescent="0.25">
      <c r="A46" s="2"/>
    </row>
    <row r="47" spans="1:13" ht="31.5" x14ac:dyDescent="0.25">
      <c r="A47" s="2" t="s">
        <v>48</v>
      </c>
    </row>
  </sheetData>
  <mergeCells count="69">
    <mergeCell ref="J10:L10"/>
    <mergeCell ref="A10:A11"/>
    <mergeCell ref="B10:B11"/>
    <mergeCell ref="C10:C11"/>
    <mergeCell ref="D10:F10"/>
    <mergeCell ref="G10:I10"/>
    <mergeCell ref="L16:L17"/>
    <mergeCell ref="A18:L18"/>
    <mergeCell ref="B16:B17"/>
    <mergeCell ref="C16:C17"/>
    <mergeCell ref="D16:D17"/>
    <mergeCell ref="E16:E17"/>
    <mergeCell ref="F16:F17"/>
    <mergeCell ref="G16:G17"/>
    <mergeCell ref="G22:G23"/>
    <mergeCell ref="H16:H17"/>
    <mergeCell ref="I16:I17"/>
    <mergeCell ref="J16:J17"/>
    <mergeCell ref="K16:K17"/>
    <mergeCell ref="B22:B23"/>
    <mergeCell ref="C22:C23"/>
    <mergeCell ref="D22:D23"/>
    <mergeCell ref="E22:E23"/>
    <mergeCell ref="F22:F23"/>
    <mergeCell ref="B27:B28"/>
    <mergeCell ref="C27:C28"/>
    <mergeCell ref="D27:D28"/>
    <mergeCell ref="E27:E28"/>
    <mergeCell ref="F27:F28"/>
    <mergeCell ref="K27:K28"/>
    <mergeCell ref="L27:L28"/>
    <mergeCell ref="H22:H23"/>
    <mergeCell ref="I22:I23"/>
    <mergeCell ref="J22:J23"/>
    <mergeCell ref="K22:K23"/>
    <mergeCell ref="L22:L23"/>
    <mergeCell ref="G32:G33"/>
    <mergeCell ref="G27:G28"/>
    <mergeCell ref="H27:H28"/>
    <mergeCell ref="I27:I28"/>
    <mergeCell ref="J27:J28"/>
    <mergeCell ref="F37:F38"/>
    <mergeCell ref="B32:B33"/>
    <mergeCell ref="C32:C33"/>
    <mergeCell ref="D32:D33"/>
    <mergeCell ref="E32:E33"/>
    <mergeCell ref="F32:F33"/>
    <mergeCell ref="A1:L1"/>
    <mergeCell ref="G37:G38"/>
    <mergeCell ref="H37:H38"/>
    <mergeCell ref="I37:I38"/>
    <mergeCell ref="J37:J38"/>
    <mergeCell ref="K37:K38"/>
    <mergeCell ref="L37:L38"/>
    <mergeCell ref="H32:H33"/>
    <mergeCell ref="I32:I33"/>
    <mergeCell ref="J32:J33"/>
    <mergeCell ref="K32:K33"/>
    <mergeCell ref="L32:L33"/>
    <mergeCell ref="B37:B38"/>
    <mergeCell ref="C37:C38"/>
    <mergeCell ref="D37:D38"/>
    <mergeCell ref="E37:E38"/>
    <mergeCell ref="J9:L9"/>
    <mergeCell ref="A6:L6"/>
    <mergeCell ref="A5:L5"/>
    <mergeCell ref="A4:L4"/>
    <mergeCell ref="A2:L2"/>
    <mergeCell ref="A8:L8"/>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L1" sqref="L1"/>
    </sheetView>
  </sheetViews>
  <sheetFormatPr defaultRowHeight="15" x14ac:dyDescent="0.25"/>
  <cols>
    <col min="1" max="1" width="28.5703125" customWidth="1"/>
    <col min="2" max="2" width="21.140625" customWidth="1"/>
    <col min="3" max="3" width="19.85546875" customWidth="1"/>
    <col min="4" max="4" width="15.5703125" customWidth="1"/>
    <col min="5" max="5" width="14.42578125" customWidth="1"/>
    <col min="6" max="6" width="13.7109375" customWidth="1"/>
    <col min="7" max="7" width="13.5703125" customWidth="1"/>
    <col min="8" max="8" width="15.5703125" customWidth="1"/>
  </cols>
  <sheetData>
    <row r="1" spans="1:12" ht="96.75" customHeight="1" x14ac:dyDescent="0.3">
      <c r="A1" s="200" t="s">
        <v>66</v>
      </c>
      <c r="B1" s="200"/>
      <c r="C1" s="200"/>
      <c r="D1" s="200"/>
      <c r="E1" s="200"/>
      <c r="F1" s="200"/>
      <c r="G1" s="200"/>
      <c r="H1" s="200"/>
      <c r="L1" s="17"/>
    </row>
    <row r="2" spans="1:12" ht="18.75" x14ac:dyDescent="0.25">
      <c r="A2" s="195" t="s">
        <v>49</v>
      </c>
      <c r="B2" s="195"/>
      <c r="C2" s="195"/>
      <c r="D2" s="195"/>
      <c r="E2" s="195"/>
      <c r="F2" s="195"/>
      <c r="G2" s="195"/>
      <c r="H2" s="195"/>
    </row>
    <row r="3" spans="1:12" ht="15.75" x14ac:dyDescent="0.25">
      <c r="A3" s="194" t="s">
        <v>11</v>
      </c>
      <c r="B3" s="194"/>
      <c r="C3" s="194"/>
      <c r="D3" s="194"/>
      <c r="E3" s="194"/>
      <c r="F3" s="194"/>
      <c r="G3" s="194"/>
      <c r="H3" s="194"/>
    </row>
    <row r="4" spans="1:12" ht="15.75" x14ac:dyDescent="0.25">
      <c r="A4" s="194" t="s">
        <v>12</v>
      </c>
      <c r="B4" s="194"/>
      <c r="C4" s="194"/>
      <c r="D4" s="194"/>
      <c r="E4" s="194"/>
      <c r="F4" s="194"/>
      <c r="G4" s="194"/>
      <c r="H4" s="194"/>
    </row>
    <row r="5" spans="1:12" ht="15.75" x14ac:dyDescent="0.25">
      <c r="A5" s="194" t="s">
        <v>30</v>
      </c>
      <c r="B5" s="194"/>
      <c r="C5" s="194"/>
      <c r="D5" s="194"/>
      <c r="E5" s="194"/>
      <c r="F5" s="194"/>
      <c r="G5" s="194"/>
      <c r="H5" s="194"/>
    </row>
    <row r="6" spans="1:12" ht="15.75" x14ac:dyDescent="0.25">
      <c r="A6" s="194" t="s">
        <v>50</v>
      </c>
      <c r="B6" s="194"/>
      <c r="C6" s="194"/>
      <c r="D6" s="194"/>
      <c r="E6" s="194"/>
      <c r="F6" s="194"/>
      <c r="G6" s="194"/>
      <c r="H6" s="194"/>
    </row>
    <row r="7" spans="1:12" ht="25.5" x14ac:dyDescent="0.25">
      <c r="A7" s="8" t="s">
        <v>51</v>
      </c>
      <c r="B7" s="199" t="s">
        <v>14</v>
      </c>
      <c r="C7" s="199" t="s">
        <v>53</v>
      </c>
      <c r="D7" s="199" t="s">
        <v>16</v>
      </c>
      <c r="E7" s="199" t="s">
        <v>54</v>
      </c>
      <c r="F7" s="199"/>
      <c r="G7" s="199" t="s">
        <v>55</v>
      </c>
      <c r="H7" s="199" t="s">
        <v>56</v>
      </c>
    </row>
    <row r="8" spans="1:12" ht="51" x14ac:dyDescent="0.25">
      <c r="A8" s="8" t="s">
        <v>52</v>
      </c>
      <c r="B8" s="199"/>
      <c r="C8" s="199"/>
      <c r="D8" s="199"/>
      <c r="E8" s="8" t="s">
        <v>57</v>
      </c>
      <c r="F8" s="8" t="s">
        <v>58</v>
      </c>
      <c r="G8" s="199"/>
      <c r="H8" s="199"/>
    </row>
    <row r="9" spans="1:12" x14ac:dyDescent="0.25">
      <c r="A9" s="10">
        <v>1</v>
      </c>
      <c r="B9" s="10">
        <v>2</v>
      </c>
      <c r="C9" s="10">
        <v>3</v>
      </c>
      <c r="D9" s="10">
        <v>4</v>
      </c>
      <c r="E9" s="10">
        <v>5</v>
      </c>
      <c r="F9" s="10">
        <v>6</v>
      </c>
      <c r="G9" s="10">
        <v>7</v>
      </c>
      <c r="H9" s="10">
        <v>8</v>
      </c>
    </row>
    <row r="10" spans="1:12" ht="35.25" customHeight="1" x14ac:dyDescent="0.25">
      <c r="A10" s="197" t="s">
        <v>59</v>
      </c>
      <c r="B10" s="9" t="s">
        <v>18</v>
      </c>
      <c r="C10" s="12"/>
      <c r="D10" s="9"/>
      <c r="E10" s="9"/>
      <c r="F10" s="9"/>
      <c r="G10" s="9"/>
      <c r="H10" s="11"/>
    </row>
    <row r="11" spans="1:12" x14ac:dyDescent="0.25">
      <c r="A11" s="197"/>
      <c r="B11" s="9" t="s">
        <v>19</v>
      </c>
      <c r="C11" s="12"/>
      <c r="D11" s="9"/>
      <c r="E11" s="9"/>
      <c r="F11" s="9"/>
      <c r="G11" s="9"/>
      <c r="H11" s="11"/>
    </row>
    <row r="12" spans="1:12" x14ac:dyDescent="0.25">
      <c r="A12" s="199" t="s">
        <v>60</v>
      </c>
      <c r="B12" s="199"/>
      <c r="C12" s="199"/>
      <c r="D12" s="199"/>
      <c r="E12" s="199"/>
      <c r="F12" s="199"/>
      <c r="G12" s="199"/>
      <c r="H12" s="199"/>
    </row>
    <row r="13" spans="1:12" ht="25.5" x14ac:dyDescent="0.25">
      <c r="A13" s="11" t="s">
        <v>61</v>
      </c>
      <c r="B13" s="9" t="s">
        <v>18</v>
      </c>
      <c r="C13" s="11"/>
      <c r="D13" s="9"/>
      <c r="E13" s="9"/>
      <c r="F13" s="11"/>
      <c r="G13" s="11"/>
      <c r="H13" s="11"/>
    </row>
    <row r="14" spans="1:12" x14ac:dyDescent="0.25">
      <c r="A14" s="11" t="s">
        <v>62</v>
      </c>
      <c r="B14" s="9" t="s">
        <v>19</v>
      </c>
      <c r="C14" s="11"/>
      <c r="D14" s="9"/>
      <c r="E14" s="9"/>
      <c r="F14" s="11"/>
      <c r="G14" s="11"/>
      <c r="H14" s="11"/>
    </row>
    <row r="15" spans="1:12" x14ac:dyDescent="0.25">
      <c r="A15" s="11"/>
      <c r="B15" s="9" t="s">
        <v>21</v>
      </c>
      <c r="C15" s="11"/>
      <c r="D15" s="9"/>
      <c r="E15" s="9"/>
      <c r="F15" s="11"/>
      <c r="G15" s="11"/>
      <c r="H15" s="11"/>
    </row>
    <row r="16" spans="1:12" x14ac:dyDescent="0.25">
      <c r="A16" s="11" t="s">
        <v>20</v>
      </c>
      <c r="B16" s="9" t="s">
        <v>18</v>
      </c>
      <c r="C16" s="11"/>
      <c r="D16" s="9"/>
      <c r="E16" s="9"/>
      <c r="F16" s="11"/>
      <c r="G16" s="11"/>
      <c r="H16" s="11"/>
    </row>
    <row r="17" spans="1:8" x14ac:dyDescent="0.25">
      <c r="A17" s="11"/>
      <c r="B17" s="9" t="s">
        <v>22</v>
      </c>
      <c r="C17" s="11"/>
      <c r="D17" s="9"/>
      <c r="E17" s="11"/>
      <c r="F17" s="11"/>
      <c r="G17" s="11"/>
      <c r="H17" s="11"/>
    </row>
    <row r="18" spans="1:8" x14ac:dyDescent="0.25">
      <c r="A18" s="14"/>
      <c r="B18" s="9" t="s">
        <v>19</v>
      </c>
      <c r="C18" s="11"/>
      <c r="D18" s="9"/>
      <c r="E18" s="11"/>
      <c r="F18" s="11"/>
      <c r="G18" s="11"/>
      <c r="H18" s="11"/>
    </row>
    <row r="19" spans="1:8" x14ac:dyDescent="0.25">
      <c r="A19" s="197" t="s">
        <v>23</v>
      </c>
      <c r="B19" s="9" t="s">
        <v>21</v>
      </c>
      <c r="C19" s="11"/>
      <c r="D19" s="9"/>
      <c r="E19" s="9"/>
      <c r="F19" s="11"/>
      <c r="G19" s="11"/>
      <c r="H19" s="11"/>
    </row>
    <row r="20" spans="1:8" x14ac:dyDescent="0.25">
      <c r="A20" s="197"/>
      <c r="B20" s="9" t="s">
        <v>18</v>
      </c>
      <c r="C20" s="11"/>
      <c r="D20" s="9"/>
      <c r="E20" s="9"/>
      <c r="F20" s="11"/>
      <c r="G20" s="11"/>
      <c r="H20" s="11"/>
    </row>
    <row r="21" spans="1:8" x14ac:dyDescent="0.25">
      <c r="A21" s="197"/>
      <c r="B21" s="9" t="s">
        <v>22</v>
      </c>
      <c r="C21" s="11"/>
      <c r="D21" s="9"/>
      <c r="E21" s="9"/>
      <c r="F21" s="11"/>
      <c r="G21" s="11"/>
      <c r="H21" s="11"/>
    </row>
    <row r="22" spans="1:8" x14ac:dyDescent="0.25">
      <c r="A22" s="197"/>
      <c r="B22" s="9" t="s">
        <v>19</v>
      </c>
      <c r="C22" s="11"/>
      <c r="D22" s="9"/>
      <c r="E22" s="11"/>
      <c r="F22" s="11"/>
      <c r="G22" s="11"/>
      <c r="H22" s="11"/>
    </row>
    <row r="23" spans="1:8" x14ac:dyDescent="0.25">
      <c r="A23" s="197" t="s">
        <v>24</v>
      </c>
      <c r="B23" s="9" t="s">
        <v>21</v>
      </c>
      <c r="C23" s="11"/>
      <c r="D23" s="9"/>
      <c r="E23" s="9"/>
      <c r="F23" s="11"/>
      <c r="G23" s="11"/>
      <c r="H23" s="11"/>
    </row>
    <row r="24" spans="1:8" x14ac:dyDescent="0.25">
      <c r="A24" s="197"/>
      <c r="B24" s="9" t="s">
        <v>18</v>
      </c>
      <c r="C24" s="11"/>
      <c r="D24" s="9"/>
      <c r="E24" s="9"/>
      <c r="F24" s="11"/>
      <c r="G24" s="11"/>
      <c r="H24" s="11"/>
    </row>
    <row r="25" spans="1:8" x14ac:dyDescent="0.25">
      <c r="A25" s="197"/>
      <c r="B25" s="9" t="s">
        <v>22</v>
      </c>
      <c r="C25" s="11"/>
      <c r="D25" s="9"/>
      <c r="E25" s="9"/>
      <c r="F25" s="11"/>
      <c r="G25" s="11"/>
      <c r="H25" s="11"/>
    </row>
    <row r="26" spans="1:8" x14ac:dyDescent="0.25">
      <c r="A26" s="197"/>
      <c r="B26" s="9" t="s">
        <v>19</v>
      </c>
      <c r="C26" s="11"/>
      <c r="D26" s="9"/>
      <c r="E26" s="11"/>
      <c r="F26" s="11"/>
      <c r="G26" s="11"/>
      <c r="H26" s="11"/>
    </row>
    <row r="27" spans="1:8" ht="15.75" x14ac:dyDescent="0.25">
      <c r="A27" s="5"/>
    </row>
    <row r="28" spans="1:8" ht="63.75" x14ac:dyDescent="0.25">
      <c r="A28" s="3" t="s">
        <v>25</v>
      </c>
    </row>
    <row r="29" spans="1:8" ht="89.25" x14ac:dyDescent="0.25">
      <c r="A29" s="3" t="s">
        <v>63</v>
      </c>
    </row>
    <row r="30" spans="1:8" ht="25.5" x14ac:dyDescent="0.25">
      <c r="A30" s="3" t="s">
        <v>64</v>
      </c>
    </row>
    <row r="31" spans="1:8" ht="18.75" x14ac:dyDescent="0.25">
      <c r="A31" s="4"/>
    </row>
    <row r="32" spans="1:8" ht="18.75" x14ac:dyDescent="0.25">
      <c r="A32" s="4"/>
    </row>
    <row r="33" spans="1:13" ht="18.75" x14ac:dyDescent="0.25">
      <c r="A33" s="4"/>
    </row>
    <row r="34" spans="1:13" ht="15.75" x14ac:dyDescent="0.25">
      <c r="A34" s="6"/>
    </row>
    <row r="35" spans="1:13" ht="75" x14ac:dyDescent="0.25">
      <c r="A35" s="4" t="s">
        <v>10</v>
      </c>
      <c r="M35" s="4" t="s">
        <v>26</v>
      </c>
    </row>
    <row r="36" spans="1:13" ht="15.75" x14ac:dyDescent="0.25">
      <c r="A36" s="2"/>
    </row>
    <row r="37" spans="1:13" ht="31.5" x14ac:dyDescent="0.25">
      <c r="A37" s="2" t="s">
        <v>27</v>
      </c>
    </row>
    <row r="38" spans="1:13" x14ac:dyDescent="0.25">
      <c r="L38" s="1" t="s">
        <v>28</v>
      </c>
    </row>
    <row r="39" spans="1:13" x14ac:dyDescent="0.25">
      <c r="A39" s="1"/>
    </row>
    <row r="40" spans="1:13" x14ac:dyDescent="0.25">
      <c r="A40" s="1"/>
    </row>
    <row r="41" spans="1:13" ht="18.75" x14ac:dyDescent="0.25">
      <c r="A41" s="4"/>
    </row>
  </sheetData>
  <mergeCells count="16">
    <mergeCell ref="A1:H1"/>
    <mergeCell ref="A10:A11"/>
    <mergeCell ref="A12:H12"/>
    <mergeCell ref="A19:A22"/>
    <mergeCell ref="A23:A26"/>
    <mergeCell ref="A2:H2"/>
    <mergeCell ref="A3:H3"/>
    <mergeCell ref="A4:H4"/>
    <mergeCell ref="A5:H5"/>
    <mergeCell ref="A6:H6"/>
    <mergeCell ref="B7:B8"/>
    <mergeCell ref="C7:C8"/>
    <mergeCell ref="D7:D8"/>
    <mergeCell ref="E7:F7"/>
    <mergeCell ref="G7:G8"/>
    <mergeCell ref="H7:H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defaultRowHeight="15" x14ac:dyDescent="0.25"/>
  <sheetData>
    <row r="1" spans="1:1" x14ac:dyDescent="0.25">
      <c r="A1">
        <v>12</v>
      </c>
    </row>
    <row r="2" spans="1:1" x14ac:dyDescent="0.25">
      <c r="A2">
        <v>1233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Додаток 3</vt:lpstr>
      <vt:lpstr>Додаток 2</vt:lpstr>
      <vt:lpstr>Додаток 5</vt:lpstr>
      <vt:lpstr>Додаток 6</vt:lpstr>
      <vt:lpstr>Лист1</vt:lpstr>
      <vt:lpstr>'Додаток 2'!Заголовки_для_печати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Беспала Богдана Володимирівна</dc:creator>
  <cp:lastModifiedBy>Бондаренко Ярина Олександрівна</cp:lastModifiedBy>
  <cp:lastPrinted>2026-03-10T12:17:23Z</cp:lastPrinted>
  <dcterms:created xsi:type="dcterms:W3CDTF">2023-08-31T07:51:10Z</dcterms:created>
  <dcterms:modified xsi:type="dcterms:W3CDTF">2026-03-10T12:17:48Z</dcterms:modified>
</cp:coreProperties>
</file>