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TTIZ\Відділ транспорту\Титаренко\Виконком\Звіт по Програмі\2025\До рішення виконкому\"/>
    </mc:Choice>
  </mc:AlternateContent>
  <bookViews>
    <workbookView xWindow="0" yWindow="0" windowWidth="28800" windowHeight="12300"/>
  </bookViews>
  <sheets>
    <sheet name="додаток 1" sheetId="2" r:id="rId1"/>
  </sheets>
  <definedNames>
    <definedName name="_xlnm.Print_Area" localSheetId="0">'додаток 1'!$A$1:$L$168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2" l="1"/>
  <c r="D29" i="2"/>
  <c r="D14" i="2" l="1"/>
  <c r="K154" i="2"/>
  <c r="J154" i="2"/>
  <c r="K153" i="2"/>
  <c r="J153" i="2"/>
  <c r="K149" i="2"/>
  <c r="J149" i="2"/>
  <c r="K148" i="2"/>
  <c r="J148" i="2"/>
  <c r="H154" i="2"/>
  <c r="G154" i="2" s="1"/>
  <c r="G153" i="2" s="1"/>
  <c r="H153" i="2"/>
  <c r="H149" i="2"/>
  <c r="G149" i="2" s="1"/>
  <c r="G148" i="2" s="1"/>
  <c r="H148" i="2"/>
  <c r="D159" i="2"/>
  <c r="D158" i="2"/>
  <c r="D153" i="2"/>
  <c r="D148" i="2"/>
  <c r="H158" i="2"/>
  <c r="G158" i="2"/>
  <c r="J159" i="2"/>
  <c r="G159" i="2"/>
  <c r="K158" i="2"/>
  <c r="J158" i="2"/>
  <c r="K112" i="2"/>
  <c r="J112" i="2"/>
  <c r="K126" i="2" l="1"/>
  <c r="G126" i="2"/>
  <c r="J127" i="2"/>
  <c r="J126" i="2" s="1"/>
  <c r="J122" i="2"/>
  <c r="J121" i="2" s="1"/>
  <c r="K121" i="2"/>
  <c r="K132" i="2"/>
  <c r="J132" i="2"/>
  <c r="K133" i="2"/>
  <c r="J133" i="2" s="1"/>
  <c r="H133" i="2"/>
  <c r="G133" i="2"/>
  <c r="H132" i="2"/>
  <c r="G132" i="2"/>
  <c r="K138" i="2"/>
  <c r="K137" i="2" s="1"/>
  <c r="H138" i="2"/>
  <c r="G138" i="2"/>
  <c r="H137" i="2"/>
  <c r="G137" i="2"/>
  <c r="J143" i="2"/>
  <c r="K142" i="2"/>
  <c r="J142" i="2"/>
  <c r="H142" i="2"/>
  <c r="G142" i="2"/>
  <c r="G143" i="2"/>
  <c r="E142" i="2"/>
  <c r="D142" i="2"/>
  <c r="J138" i="2" l="1"/>
  <c r="J137" i="2" s="1"/>
  <c r="K111" i="2"/>
  <c r="K116" i="2"/>
  <c r="J116" i="2"/>
  <c r="J117" i="2"/>
  <c r="K117" i="2"/>
  <c r="K97" i="2"/>
  <c r="J97" i="2" s="1"/>
  <c r="J96" i="2" s="1"/>
  <c r="H92" i="2"/>
  <c r="K106" i="2"/>
  <c r="J106" i="2"/>
  <c r="J107" i="2"/>
  <c r="J101" i="2"/>
  <c r="K101" i="2"/>
  <c r="K102" i="2"/>
  <c r="J102" i="2"/>
  <c r="J68" i="2"/>
  <c r="D68" i="2"/>
  <c r="L66" i="2"/>
  <c r="J66" i="2" s="1"/>
  <c r="J65" i="2" s="1"/>
  <c r="J83" i="2"/>
  <c r="J80" i="2" s="1"/>
  <c r="J85" i="2"/>
  <c r="L71" i="2"/>
  <c r="L70" i="2"/>
  <c r="J70" i="2"/>
  <c r="L75" i="2"/>
  <c r="J75" i="2"/>
  <c r="J76" i="2"/>
  <c r="K92" i="2" l="1"/>
  <c r="K91" i="2" s="1"/>
  <c r="J111" i="2"/>
  <c r="K96" i="2"/>
  <c r="L65" i="2"/>
  <c r="J71" i="2"/>
  <c r="L14" i="2"/>
  <c r="L13" i="2" s="1"/>
  <c r="J39" i="2"/>
  <c r="J54" i="2"/>
  <c r="D54" i="2"/>
  <c r="J47" i="2"/>
  <c r="J59" i="2"/>
  <c r="J44" i="2"/>
  <c r="J49" i="2"/>
  <c r="K14" i="2" l="1"/>
  <c r="K13" i="2" s="1"/>
  <c r="J92" i="2"/>
  <c r="J91" i="2" s="1"/>
  <c r="J32" i="2"/>
  <c r="J37" i="2"/>
  <c r="J27" i="2"/>
  <c r="J24" i="2"/>
  <c r="J34" i="2" l="1"/>
  <c r="J22" i="2"/>
  <c r="J14" i="2"/>
  <c r="G92" i="2"/>
  <c r="H91" i="2"/>
  <c r="H97" i="2"/>
  <c r="G97" i="2" s="1"/>
  <c r="G96" i="2" s="1"/>
  <c r="H101" i="2"/>
  <c r="G101" i="2"/>
  <c r="G102" i="2"/>
  <c r="H102" i="2"/>
  <c r="G106" i="2"/>
  <c r="H106" i="2"/>
  <c r="G107" i="2"/>
  <c r="H107" i="2"/>
  <c r="H111" i="2"/>
  <c r="G111" i="2"/>
  <c r="H112" i="2"/>
  <c r="G112" i="2" s="1"/>
  <c r="H116" i="2"/>
  <c r="G116" i="2"/>
  <c r="H121" i="2"/>
  <c r="G121" i="2"/>
  <c r="H126" i="2"/>
  <c r="G117" i="2"/>
  <c r="H117" i="2"/>
  <c r="G122" i="2"/>
  <c r="G127" i="2"/>
  <c r="H14" i="2"/>
  <c r="H13" i="2" s="1"/>
  <c r="F13" i="2"/>
  <c r="E13" i="2"/>
  <c r="F14" i="2"/>
  <c r="E14" i="2"/>
  <c r="E148" i="2"/>
  <c r="E149" i="2"/>
  <c r="E153" i="2"/>
  <c r="D154" i="2"/>
  <c r="E154" i="2"/>
  <c r="E158" i="2"/>
  <c r="J16" i="2" l="1"/>
  <c r="J13" i="2" s="1"/>
  <c r="J19" i="2"/>
  <c r="G14" i="2"/>
  <c r="G13" i="2" s="1"/>
  <c r="G91" i="2"/>
  <c r="H96" i="2"/>
  <c r="E138" i="2"/>
  <c r="D138" i="2" s="1"/>
  <c r="D137" i="2" s="1"/>
  <c r="D127" i="2"/>
  <c r="D126" i="2" s="1"/>
  <c r="E126" i="2"/>
  <c r="E121" i="2"/>
  <c r="D121" i="2"/>
  <c r="E117" i="2"/>
  <c r="E112" i="2" s="1"/>
  <c r="D122" i="2"/>
  <c r="E107" i="2"/>
  <c r="D107" i="2" s="1"/>
  <c r="D106" i="2" s="1"/>
  <c r="E102" i="2"/>
  <c r="E101" i="2" s="1"/>
  <c r="F66" i="2"/>
  <c r="D66" i="2" s="1"/>
  <c r="D83" i="2"/>
  <c r="D80" i="2" s="1"/>
  <c r="D85" i="2"/>
  <c r="F75" i="2"/>
  <c r="F71" i="2"/>
  <c r="F70" i="2" s="1"/>
  <c r="D76" i="2"/>
  <c r="D75" i="2" s="1"/>
  <c r="D47" i="2"/>
  <c r="D44" i="2" s="1"/>
  <c r="D59" i="2"/>
  <c r="D49" i="2"/>
  <c r="D37" i="2"/>
  <c r="D34" i="2" s="1"/>
  <c r="D39" i="2"/>
  <c r="E116" i="2" l="1"/>
  <c r="E137" i="2"/>
  <c r="D117" i="2"/>
  <c r="D116" i="2" s="1"/>
  <c r="E111" i="2"/>
  <c r="D112" i="2"/>
  <c r="D111" i="2" s="1"/>
  <c r="F65" i="2"/>
  <c r="D65" i="2"/>
  <c r="E97" i="2"/>
  <c r="E92" i="2" s="1"/>
  <c r="D102" i="2"/>
  <c r="D101" i="2" s="1"/>
  <c r="E106" i="2"/>
  <c r="D71" i="2"/>
  <c r="D70" i="2" s="1"/>
  <c r="E91" i="2" l="1"/>
  <c r="D92" i="2"/>
  <c r="D91" i="2" s="1"/>
  <c r="D97" i="2"/>
  <c r="D96" i="2" s="1"/>
  <c r="E96" i="2"/>
  <c r="D27" i="2" l="1"/>
  <c r="D24" i="2" l="1"/>
  <c r="D22" i="2"/>
  <c r="D143" i="2"/>
  <c r="D19" i="2" l="1"/>
  <c r="D16" i="2"/>
  <c r="D13" i="2" s="1"/>
  <c r="E133" i="2"/>
  <c r="E132" i="2" s="1"/>
  <c r="D133" i="2" l="1"/>
  <c r="D132" i="2" s="1"/>
  <c r="D149" i="2" l="1"/>
</calcChain>
</file>

<file path=xl/sharedStrings.xml><?xml version="1.0" encoding="utf-8"?>
<sst xmlns="http://schemas.openxmlformats.org/spreadsheetml/2006/main" count="198" uniqueCount="71">
  <si>
    <t>Інформація про виконання програми</t>
  </si>
  <si>
    <t>(звітний період)*</t>
  </si>
  <si>
    <t>(найменування програми, дата і номер рішення про її затвердження)</t>
  </si>
  <si>
    <t>(відповідальний виконавець програми)</t>
  </si>
  <si>
    <t xml:space="preserve">тис. грн. </t>
  </si>
  <si>
    <t>КПКВК</t>
  </si>
  <si>
    <t xml:space="preserve">Інформація про виконання заходу/завдання </t>
  </si>
  <si>
    <t>Обсяги фінансування програми</t>
  </si>
  <si>
    <t>Виконано</t>
  </si>
  <si>
    <t>Усього</t>
  </si>
  <si>
    <t>заг. фонд</t>
  </si>
  <si>
    <t>спец. фонд</t>
  </si>
  <si>
    <t>Всього на виконання програми, в т.ч. за джерелами фінансування:</t>
  </si>
  <si>
    <t>Бюджет ТГ</t>
  </si>
  <si>
    <t>Державний бюджет</t>
  </si>
  <si>
    <t>Інші джерела</t>
  </si>
  <si>
    <t>(власні кошти КП СМР «Електроавтотранс»)</t>
  </si>
  <si>
    <t>Підпрограма 1. «Розвиток та вдосконалення електротранспорту»</t>
  </si>
  <si>
    <t>Всього по підпрограмі, в т.ч. за джерелами фінансування:</t>
  </si>
  <si>
    <t>(зазначити)</t>
  </si>
  <si>
    <t xml:space="preserve">Інші джерела </t>
  </si>
  <si>
    <t>Підпрограма 2.  "Розвиток пасажирського автотранспорту"</t>
  </si>
  <si>
    <t>Підпрограма 3. "Забезпечення сталого функціонування підприємств транспортної галузі "</t>
  </si>
  <si>
    <t>Підпрограма 4. "Організація  перевезення пасажирів на маршрутах пасажирського транспорту, що не виходять за межі Сумської міської територіальної громади "</t>
  </si>
  <si>
    <t>Усього по підпрограмі, в т.ч. за джерелами фінансування:</t>
  </si>
  <si>
    <t>0217450</t>
  </si>
  <si>
    <t xml:space="preserve">Підпрограма 5. "Впровадження єдиної інтегрованої інтелектуальної транспортної системи у складі автоматизованої системи обліку оплати проїзду
та автоматизованої системи диспетчерського управління в міському пасажирському транспорті 
на території Сумської міської територіальної громади"    </t>
  </si>
  <si>
    <t xml:space="preserve">Затверджено у бюджеті СМТГ (зі змінами)                       </t>
  </si>
  <si>
    <t>за 2025 рік</t>
  </si>
  <si>
    <t>2. Управління транспорту, транспортної інфраструтури та зв'зку Сумської міської ради</t>
  </si>
  <si>
    <t>Завдання 1. Відновлення технічного  ресурсу існуючого парку рухомого складу міського електротранспорту всього, в т.ч. за джерелами фінансування:</t>
  </si>
  <si>
    <t>Захід 1.1. Проведення середніх ремонтів тролейбусів  всього, в т.ч. за джерелами фінансування:</t>
  </si>
  <si>
    <t>Завдання 2. Збереження і розвиток електротранспортної інфраструктури</t>
  </si>
  <si>
    <t>Захід 2.3. Заміна аварійних опор контактної мережі всього, в т.ч. за джерелами фінансування:</t>
  </si>
  <si>
    <t>Завдання 3. Відновлення кабельних мереж всього, в т.ч. за джерелами фінансування:</t>
  </si>
  <si>
    <t>Захід 3.1. Поточний ремонт кабельних ліній 6 кВ, 600В ТП №1 (вул Британська, 2/1) всього, в т.ч. за джерелами фінансування:</t>
  </si>
  <si>
    <t>Захід 3.3. Заміна живлячих кабелів +600В 2-х фідерів ТП-14 всього, в т.ч. за джерелами фінансування:</t>
  </si>
  <si>
    <t>Захід 3.7. Монтаж розворотного кільця на контактній мережі на перехресті пр-та М. Лушпи та вул ЗСУ всього, в т.ч. за джерелами фінансування:</t>
  </si>
  <si>
    <t>Завдання 1. Оновлення парку комунального транспорту всього, в т.ч. за джерелами фінансування:</t>
  </si>
  <si>
    <t>Захід 1.1. Придбання рухомого складу автобусів середньої місткості всього, в т.ч. за джерелами фінансування:</t>
  </si>
  <si>
    <t>Завдання 2. Відновлення технічного ресурсу існуючого парку комунального автотранспорту всього, в т.ч. за джерелами фінансування:</t>
  </si>
  <si>
    <t>Захід 2.1. Проведення середніх ремонтів автобусів всього, в т.ч. за джерелами фінансування:</t>
  </si>
  <si>
    <t>0217670</t>
  </si>
  <si>
    <t>Завдання 1. Відшкодування різниці між встановленими та економічно обґрунтованими тарифами на послуги міського електричного транспорту та послуги з перевезення пасажирів на автобусних маршрутах загального користування КП СМР «Електроавтотранс»  всього, в т.ч. за джерелами фінансування:</t>
  </si>
  <si>
    <t>Захід 1.1. Відшкодування різниці між  встановленими та економічно  обґрунтованими тарифами на послуги міського електричного транспорту  КП СМР «Електроавтотранс» всього, в т.ч. за джерелами фінансування:</t>
  </si>
  <si>
    <t>1217422
0217422</t>
  </si>
  <si>
    <t>1217412
0217412</t>
  </si>
  <si>
    <t>Захід 1.2. Відшкодування різниці між встановленим  та економічно обґрунтованими тарифами на послуги  з перевезення пасажирів на автобусних маршрутах загального користування КП СМР «Електроавтотранс» всього, в т.ч. за джерелами фінансування:</t>
  </si>
  <si>
    <t>Завдання 2. Надання фінансової підтримки  КП СМР "Електроавтотранс" всього, в т.ч. за джерелами фінансування:</t>
  </si>
  <si>
    <t>1217426
0217426</t>
  </si>
  <si>
    <t>1217413</t>
  </si>
  <si>
    <t>Захід 2.1. Надання фінансової підтримки КП СМР "Електроавтотранс" для забезпечення стабільної роботи підприємства у зв'язку з введенням воєнного стану в Україні згідно із Указом Президента України від 24 лютого 2022 року № 64/2022  "Про введення воєнного стану в Україні" (зі змінами) (на закупівлю матеріалів для часткового відновлення пошкодженої контактно-кабельної мережі) всього, в т.ч. за джерелами фінансування:</t>
  </si>
  <si>
    <t>Захід 2.2. Надання фінансової підтримки КП СМР "Електроавтотранс" для забезпечення стабільної роботи підприємства у зв'язку з введенням воєнного стану в Україні згідно із Указом Президента України від 24 лютого 2022 року № 64/2022  "Про введення воєнного стану в Україні" (зі змінами) (на закупівлю паливно-мастильних матеріалів) всього, в т.ч. за джерелами фінансування:</t>
  </si>
  <si>
    <t>Захід 2.3. Надання фінансової підтримки КП СМР "Електроавтотранс" для забезпечення стабільної роботи підприємства у зв'язку з введенням воєнного стану в Україні згідно із Указом Президента України від 24 лютого 2022 року № 64/2022  "Про введення воєнного стану в Україні" (зі змінами) для придбання матеріалів, необхідних для облаштування опалення ремонтних цехів всього, в т.ч. за джерелами фінансування:</t>
  </si>
  <si>
    <t>0217413</t>
  </si>
  <si>
    <t>Захід 1.1. Проведення обстеження пасажиропотоку на  маршрутах пасажирського транспорту, що не виходять за межі  Сумської міської територіальної громади  (з розробкою сценарію транспортної моделі) всього, в т.ч. за джерелами фінансування:</t>
  </si>
  <si>
    <t>Завдання 1. Впровадження автоматизованої системи обліку оплати проїзду в міському пасажирському транспорті всього, в т.ч. за джерелами фінансування:</t>
  </si>
  <si>
    <t>Захід 1.1. Організація впровадження автоматизованої системи обліку оплати проїзду в міському пасажирському транспорті   всього, в т.ч. за джерелами фінансування:</t>
  </si>
  <si>
    <t>Роботи виконувались частково через брак коштів</t>
  </si>
  <si>
    <t>Не виконано через брак коштів</t>
  </si>
  <si>
    <t>Не виконано у зв'язку з відсутністю нагальної потреби</t>
  </si>
  <si>
    <r>
      <t>1</t>
    </r>
    <r>
      <rPr>
        <u/>
        <sz val="12"/>
        <rFont val="Times New Roman"/>
        <family val="1"/>
        <charset val="204"/>
      </rPr>
      <t xml:space="preserve">. Програма  розвитку  та  вдосконалення  пасажирського  транспорту  і мобільності на території  Сумської міської територіальної громади на  2025-2027 роки, затверджена наказом Сумської міської військової адміністрації від 30.01.2025 № 17-СМВА (зі змінами)        </t>
    </r>
    <r>
      <rPr>
        <sz val="12"/>
        <rFont val="Times New Roman"/>
        <family val="1"/>
        <charset val="204"/>
      </rPr>
      <t xml:space="preserve">                                                       </t>
    </r>
  </si>
  <si>
    <r>
      <t>Назва завдання та заходу</t>
    </r>
    <r>
      <rPr>
        <sz val="9"/>
        <rFont val="Times New Roman"/>
        <family val="1"/>
        <charset val="204"/>
      </rPr>
      <t xml:space="preserve"> </t>
    </r>
  </si>
  <si>
    <t>Виконано частково за потребою</t>
  </si>
  <si>
    <t>Не виконано через загрозливу безпекову ситуацію</t>
  </si>
  <si>
    <t>Завдання 1. Вивчення транспортного попиту всього, в т.ч. за джерелами фінансування:</t>
  </si>
  <si>
    <t>Не виконано з причини відсутності вільних обігових коштів</t>
  </si>
  <si>
    <t>Не виконувалось у зв'язку з отриманням автобусів у якості гуманітарно-технічної допомоги</t>
  </si>
  <si>
    <t>Додаток 1
до звіту</t>
  </si>
  <si>
    <t>Альона НОСОВА</t>
  </si>
  <si>
    <t>Начальник управління транспорту, транспортної 
інфраструктури та зв'язку Сумської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</si>
</sst>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\ ##0.0\ _₴_-;\-* #\ ##0.0\ _₴_-;_-* &quot;-&quot;?\ _₴_-;_-@_-"/>
    <numFmt numFmtId="165" formatCode="#,##0.0_ ;\-#,##0.0\ "/>
    <numFmt numFmtId="166" formatCode="#,##0.0"/>
  </numFmts>
  <fonts count="17">
    <font>
      <sz val="11"/>
      <color theme="1"/>
      <name val="Calibri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2" fillId="0" borderId="0" xfId="0" applyFont="1"/>
    <xf numFmtId="0" fontId="4" fillId="0" borderId="0" xfId="0" applyFont="1"/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Fill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164" fontId="9" fillId="0" borderId="0" xfId="0" applyNumberFormat="1" applyFont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0" xfId="0" applyNumberFormat="1" applyFont="1" applyFill="1"/>
    <xf numFmtId="0" fontId="7" fillId="0" borderId="0" xfId="0" applyFont="1" applyAlignment="1">
      <alignment horizontal="left" vertical="center" indent="5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49" fontId="7" fillId="0" borderId="0" xfId="0" applyNumberFormat="1" applyFont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justify" vertical="center" wrapText="1"/>
    </xf>
    <xf numFmtId="49" fontId="9" fillId="0" borderId="0" xfId="0" applyNumberFormat="1" applyFont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 readingOrder="1"/>
    </xf>
    <xf numFmtId="164" fontId="3" fillId="0" borderId="3" xfId="0" applyNumberFormat="1" applyFont="1" applyFill="1" applyBorder="1" applyAlignment="1">
      <alignment horizontal="center" vertical="center" wrapText="1" readingOrder="1"/>
    </xf>
    <xf numFmtId="164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6" fontId="1" fillId="2" borderId="5" xfId="0" applyNumberFormat="1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Alignment="1">
      <alignment horizontal="center" vertical="center" wrapText="1"/>
    </xf>
    <xf numFmtId="166" fontId="1" fillId="2" borderId="5" xfId="0" applyNumberFormat="1" applyFont="1" applyFill="1" applyBorder="1" applyAlignment="1">
      <alignment horizontal="center"/>
    </xf>
    <xf numFmtId="166" fontId="1" fillId="2" borderId="6" xfId="0" applyNumberFormat="1" applyFont="1" applyFill="1" applyBorder="1" applyAlignment="1">
      <alignment horizontal="center"/>
    </xf>
    <xf numFmtId="166" fontId="13" fillId="2" borderId="5" xfId="0" applyNumberFormat="1" applyFont="1" applyFill="1" applyBorder="1" applyAlignment="1">
      <alignment horizontal="center"/>
    </xf>
    <xf numFmtId="166" fontId="13" fillId="2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8"/>
  <sheetViews>
    <sheetView tabSelected="1" topLeftCell="A151" zoomScaleNormal="100" zoomScaleSheetLayoutView="100" workbookViewId="0">
      <selection activeCell="A165" sqref="A165:C166"/>
    </sheetView>
  </sheetViews>
  <sheetFormatPr defaultColWidth="9" defaultRowHeight="15"/>
  <cols>
    <col min="1" max="1" width="30.7109375" customWidth="1"/>
    <col min="2" max="2" width="8.7109375" style="5" customWidth="1"/>
    <col min="3" max="3" width="13.42578125" customWidth="1"/>
    <col min="4" max="4" width="10" customWidth="1"/>
    <col min="5" max="5" width="10.140625" customWidth="1"/>
    <col min="6" max="6" width="8.5703125" customWidth="1"/>
    <col min="7" max="7" width="8.28515625" customWidth="1"/>
    <col min="8" max="8" width="8" customWidth="1"/>
    <col min="9" max="9" width="7.140625" customWidth="1"/>
    <col min="10" max="10" width="8.85546875" customWidth="1"/>
    <col min="11" max="11" width="9.5703125" customWidth="1"/>
    <col min="12" max="12" width="8.7109375" customWidth="1"/>
  </cols>
  <sheetData>
    <row r="1" spans="1:20" s="14" customFormat="1" ht="35.25" customHeight="1">
      <c r="A1" s="12"/>
      <c r="B1" s="13"/>
      <c r="D1" s="15"/>
      <c r="E1" s="15"/>
      <c r="F1" s="16"/>
      <c r="G1" s="36"/>
      <c r="H1" s="36"/>
      <c r="I1" s="36"/>
      <c r="J1" s="36"/>
      <c r="K1" s="56" t="s">
        <v>68</v>
      </c>
      <c r="L1" s="56"/>
      <c r="P1" s="40"/>
      <c r="Q1" s="41"/>
      <c r="R1" s="41"/>
      <c r="S1" s="41"/>
      <c r="T1" s="41"/>
    </row>
    <row r="2" spans="1:20" s="14" customFormat="1" ht="18.7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0" s="14" customFormat="1" ht="15.75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20" s="14" customFormat="1" ht="15.75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20" s="14" customFormat="1" ht="30" customHeight="1">
      <c r="A5" s="45" t="s">
        <v>61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20" s="14" customFormat="1" ht="15.75">
      <c r="A6" s="44" t="s">
        <v>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20" s="14" customFormat="1" ht="15.75">
      <c r="A7" s="17" t="s">
        <v>29</v>
      </c>
      <c r="B7" s="18"/>
      <c r="C7" s="17"/>
      <c r="D7" s="19"/>
      <c r="E7" s="19"/>
      <c r="F7" s="19"/>
      <c r="G7" s="19"/>
      <c r="H7" s="19"/>
      <c r="I7" s="19"/>
      <c r="J7" s="19"/>
      <c r="K7" s="19"/>
      <c r="L7" s="19"/>
    </row>
    <row r="8" spans="1:20" s="14" customFormat="1" ht="15.75">
      <c r="A8" s="46" t="s">
        <v>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20" s="14" customFormat="1" ht="15.75">
      <c r="A9" s="20"/>
      <c r="B9" s="21"/>
      <c r="C9" s="20"/>
      <c r="D9" s="22"/>
      <c r="E9" s="22"/>
      <c r="F9" s="22"/>
      <c r="G9" s="22"/>
      <c r="H9" s="22"/>
      <c r="I9" s="22"/>
      <c r="J9" s="22"/>
      <c r="K9" s="23" t="s">
        <v>4</v>
      </c>
    </row>
    <row r="10" spans="1:20" s="14" customFormat="1" ht="27" customHeight="1">
      <c r="A10" s="54" t="s">
        <v>62</v>
      </c>
      <c r="B10" s="54" t="s">
        <v>5</v>
      </c>
      <c r="C10" s="53" t="s">
        <v>6</v>
      </c>
      <c r="D10" s="47" t="s">
        <v>7</v>
      </c>
      <c r="E10" s="48"/>
      <c r="F10" s="49"/>
      <c r="G10" s="50" t="s">
        <v>27</v>
      </c>
      <c r="H10" s="51"/>
      <c r="I10" s="52"/>
      <c r="J10" s="47" t="s">
        <v>8</v>
      </c>
      <c r="K10" s="48"/>
      <c r="L10" s="49"/>
    </row>
    <row r="11" spans="1:20" s="14" customFormat="1" ht="44.25" customHeight="1">
      <c r="A11" s="55"/>
      <c r="B11" s="55"/>
      <c r="C11" s="53"/>
      <c r="D11" s="24" t="s">
        <v>9</v>
      </c>
      <c r="E11" s="25" t="s">
        <v>10</v>
      </c>
      <c r="F11" s="25" t="s">
        <v>11</v>
      </c>
      <c r="G11" s="24" t="s">
        <v>9</v>
      </c>
      <c r="H11" s="25" t="s">
        <v>10</v>
      </c>
      <c r="I11" s="25" t="s">
        <v>11</v>
      </c>
      <c r="J11" s="24" t="s">
        <v>9</v>
      </c>
      <c r="K11" s="25" t="s">
        <v>10</v>
      </c>
      <c r="L11" s="25" t="s">
        <v>11</v>
      </c>
    </row>
    <row r="12" spans="1:20" s="14" customFormat="1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</row>
    <row r="13" spans="1:20" s="14" customFormat="1" ht="24">
      <c r="A13" s="27" t="s">
        <v>12</v>
      </c>
      <c r="B13" s="28"/>
      <c r="C13" s="28"/>
      <c r="D13" s="29">
        <f>SUM(D14:D17)</f>
        <v>157981.28</v>
      </c>
      <c r="E13" s="29">
        <f>SUM(E14:E17)</f>
        <v>139828.78</v>
      </c>
      <c r="F13" s="29">
        <f>SUM(F14:F17)</f>
        <v>7675.1</v>
      </c>
      <c r="G13" s="29">
        <f>SUM(G14:G17)</f>
        <v>106474.94299999998</v>
      </c>
      <c r="H13" s="29">
        <f>SUM(H14:H17)</f>
        <v>106474.94299999998</v>
      </c>
      <c r="I13" s="29"/>
      <c r="J13" s="29">
        <f>SUM(J14:J17)</f>
        <v>107361.717</v>
      </c>
      <c r="K13" s="29">
        <f>SUM(K14:K17)</f>
        <v>106403.717</v>
      </c>
      <c r="L13" s="29">
        <f>SUM(L14:L17)</f>
        <v>0</v>
      </c>
    </row>
    <row r="14" spans="1:20" s="14" customFormat="1">
      <c r="A14" s="1" t="s">
        <v>13</v>
      </c>
      <c r="B14" s="6"/>
      <c r="C14" s="11"/>
      <c r="D14" s="29">
        <f>D20+D66+D92+D133+D149</f>
        <v>147503.88</v>
      </c>
      <c r="E14" s="29">
        <f t="shared" ref="E14:F14" si="0">E20+E66+E92+E133+E149</f>
        <v>139828.78</v>
      </c>
      <c r="F14" s="29">
        <f t="shared" si="0"/>
        <v>7675.1</v>
      </c>
      <c r="G14" s="29">
        <f>G20+G66+G92+G133+G149</f>
        <v>106474.94299999998</v>
      </c>
      <c r="H14" s="29">
        <f t="shared" ref="H14" si="1">H20+H66+H92+H133+H149</f>
        <v>106474.94299999998</v>
      </c>
      <c r="I14" s="29"/>
      <c r="J14" s="29">
        <f>J20+J66+J92+J133+J149</f>
        <v>106403.717</v>
      </c>
      <c r="K14" s="29">
        <f t="shared" ref="K14:L14" si="2">K20+K66+K92+K133+K149</f>
        <v>106403.717</v>
      </c>
      <c r="L14" s="29">
        <f t="shared" si="2"/>
        <v>0</v>
      </c>
    </row>
    <row r="15" spans="1:20" s="14" customFormat="1">
      <c r="A15" s="11" t="s">
        <v>14</v>
      </c>
      <c r="B15" s="6"/>
      <c r="C15" s="11"/>
      <c r="D15" s="29"/>
      <c r="E15" s="29"/>
      <c r="F15" s="29"/>
      <c r="G15" s="29"/>
      <c r="H15" s="29"/>
      <c r="I15" s="29"/>
      <c r="J15" s="29"/>
      <c r="K15" s="29"/>
      <c r="L15" s="29"/>
    </row>
    <row r="16" spans="1:20" s="14" customFormat="1">
      <c r="A16" s="11" t="s">
        <v>15</v>
      </c>
      <c r="B16" s="57"/>
      <c r="C16" s="62"/>
      <c r="D16" s="68">
        <f>D22+D68+D94+D135+D151</f>
        <v>10477.4</v>
      </c>
      <c r="E16" s="68"/>
      <c r="F16" s="68"/>
      <c r="G16" s="68"/>
      <c r="H16" s="68"/>
      <c r="I16" s="68"/>
      <c r="J16" s="68">
        <f>J22+J68+J94+J135+J151</f>
        <v>958</v>
      </c>
      <c r="K16" s="68"/>
      <c r="L16" s="68"/>
    </row>
    <row r="17" spans="1:12" s="14" customFormat="1" ht="24">
      <c r="A17" s="11" t="s">
        <v>16</v>
      </c>
      <c r="B17" s="58"/>
      <c r="C17" s="62"/>
      <c r="D17" s="69"/>
      <c r="E17" s="69"/>
      <c r="F17" s="69"/>
      <c r="G17" s="69"/>
      <c r="H17" s="69"/>
      <c r="I17" s="69"/>
      <c r="J17" s="69"/>
      <c r="K17" s="69"/>
      <c r="L17" s="69"/>
    </row>
    <row r="18" spans="1:12" s="14" customFormat="1" ht="21" customHeight="1">
      <c r="A18" s="59" t="s">
        <v>17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</row>
    <row r="19" spans="1:12" s="2" customFormat="1" ht="29.25" customHeight="1">
      <c r="A19" s="1" t="s">
        <v>18</v>
      </c>
      <c r="B19" s="6"/>
      <c r="C19" s="11"/>
      <c r="D19" s="29">
        <f>SUM(D20:D23)</f>
        <v>9443.4</v>
      </c>
      <c r="E19" s="29"/>
      <c r="F19" s="29"/>
      <c r="G19" s="29"/>
      <c r="H19" s="29"/>
      <c r="I19" s="29"/>
      <c r="J19" s="29">
        <f>SUM(J20:J23)</f>
        <v>958</v>
      </c>
      <c r="K19" s="29"/>
      <c r="L19" s="29"/>
    </row>
    <row r="20" spans="1:12" s="2" customFormat="1">
      <c r="A20" s="1" t="s">
        <v>13</v>
      </c>
      <c r="B20" s="6"/>
      <c r="C20" s="11"/>
      <c r="D20" s="29"/>
      <c r="E20" s="29"/>
      <c r="F20" s="29"/>
      <c r="G20" s="29"/>
      <c r="H20" s="29"/>
      <c r="I20" s="29"/>
      <c r="J20" s="29"/>
      <c r="K20" s="29"/>
      <c r="L20" s="29"/>
    </row>
    <row r="21" spans="1:12" s="2" customFormat="1">
      <c r="A21" s="1" t="s">
        <v>14</v>
      </c>
      <c r="B21" s="6"/>
      <c r="C21" s="11"/>
      <c r="D21" s="29"/>
      <c r="E21" s="29"/>
      <c r="F21" s="29"/>
      <c r="G21" s="29"/>
      <c r="H21" s="29"/>
      <c r="I21" s="29"/>
      <c r="J21" s="29"/>
      <c r="K21" s="29"/>
      <c r="L21" s="29"/>
    </row>
    <row r="22" spans="1:12" s="2" customFormat="1">
      <c r="A22" s="11" t="s">
        <v>15</v>
      </c>
      <c r="B22" s="57"/>
      <c r="C22" s="62"/>
      <c r="D22" s="68">
        <f>D27+D37+D47</f>
        <v>9443.4</v>
      </c>
      <c r="E22" s="68"/>
      <c r="F22" s="68"/>
      <c r="G22" s="68"/>
      <c r="H22" s="68"/>
      <c r="I22" s="68"/>
      <c r="J22" s="68">
        <f>J27+J37+J47</f>
        <v>958</v>
      </c>
      <c r="K22" s="68"/>
      <c r="L22" s="68"/>
    </row>
    <row r="23" spans="1:12" s="2" customFormat="1" ht="25.5" customHeight="1">
      <c r="A23" s="1" t="s">
        <v>16</v>
      </c>
      <c r="B23" s="58"/>
      <c r="C23" s="62"/>
      <c r="D23" s="69"/>
      <c r="E23" s="69"/>
      <c r="F23" s="69"/>
      <c r="G23" s="69"/>
      <c r="H23" s="69"/>
      <c r="I23" s="69"/>
      <c r="J23" s="69"/>
      <c r="K23" s="69"/>
      <c r="L23" s="69"/>
    </row>
    <row r="24" spans="1:12" s="2" customFormat="1" ht="60.75" customHeight="1">
      <c r="A24" s="1" t="s">
        <v>30</v>
      </c>
      <c r="B24" s="30"/>
      <c r="C24" s="11"/>
      <c r="D24" s="29">
        <f>SUM(D25:D28)</f>
        <v>1893.4</v>
      </c>
      <c r="E24" s="29"/>
      <c r="F24" s="29"/>
      <c r="G24" s="29"/>
      <c r="H24" s="29"/>
      <c r="I24" s="29"/>
      <c r="J24" s="29">
        <f>SUM(J25:J28)</f>
        <v>307.60000000000002</v>
      </c>
      <c r="K24" s="29"/>
      <c r="L24" s="29"/>
    </row>
    <row r="25" spans="1:12" s="2" customFormat="1">
      <c r="A25" s="11" t="s">
        <v>13</v>
      </c>
      <c r="B25" s="6"/>
      <c r="C25" s="11"/>
      <c r="D25" s="29"/>
      <c r="E25" s="29"/>
      <c r="F25" s="29"/>
      <c r="G25" s="29"/>
      <c r="H25" s="29"/>
      <c r="I25" s="29"/>
      <c r="J25" s="29"/>
      <c r="K25" s="29"/>
      <c r="L25" s="29"/>
    </row>
    <row r="26" spans="1:12" s="2" customFormat="1">
      <c r="A26" s="11" t="s">
        <v>14</v>
      </c>
      <c r="B26" s="6"/>
      <c r="C26" s="11"/>
      <c r="D26" s="29"/>
      <c r="E26" s="29"/>
      <c r="F26" s="29"/>
      <c r="G26" s="29"/>
      <c r="H26" s="29"/>
      <c r="I26" s="29"/>
      <c r="J26" s="29"/>
      <c r="K26" s="29"/>
      <c r="L26" s="29"/>
    </row>
    <row r="27" spans="1:12" s="2" customFormat="1">
      <c r="A27" s="11" t="s">
        <v>15</v>
      </c>
      <c r="B27" s="57"/>
      <c r="C27" s="62"/>
      <c r="D27" s="68">
        <f>D32</f>
        <v>1893.4</v>
      </c>
      <c r="E27" s="68"/>
      <c r="F27" s="68"/>
      <c r="G27" s="68"/>
      <c r="H27" s="68"/>
      <c r="I27" s="68"/>
      <c r="J27" s="68">
        <f>J32</f>
        <v>307.60000000000002</v>
      </c>
      <c r="K27" s="68"/>
      <c r="L27" s="68"/>
    </row>
    <row r="28" spans="1:12" s="2" customFormat="1" ht="24">
      <c r="A28" s="11" t="s">
        <v>16</v>
      </c>
      <c r="B28" s="58"/>
      <c r="C28" s="62"/>
      <c r="D28" s="69"/>
      <c r="E28" s="69"/>
      <c r="F28" s="69"/>
      <c r="G28" s="69"/>
      <c r="H28" s="69"/>
      <c r="I28" s="69"/>
      <c r="J28" s="69"/>
      <c r="K28" s="69"/>
      <c r="L28" s="69"/>
    </row>
    <row r="29" spans="1:12" s="2" customFormat="1" ht="48">
      <c r="A29" s="11" t="s">
        <v>31</v>
      </c>
      <c r="B29" s="6"/>
      <c r="C29" s="6" t="s">
        <v>58</v>
      </c>
      <c r="D29" s="29">
        <f>D32</f>
        <v>1893.4</v>
      </c>
      <c r="E29" s="29"/>
      <c r="F29" s="29"/>
      <c r="G29" s="29"/>
      <c r="H29" s="29"/>
      <c r="I29" s="29"/>
      <c r="J29" s="29">
        <f>J32</f>
        <v>307.60000000000002</v>
      </c>
      <c r="K29" s="29"/>
      <c r="L29" s="29"/>
    </row>
    <row r="30" spans="1:12" s="2" customFormat="1">
      <c r="A30" s="11" t="s">
        <v>13</v>
      </c>
      <c r="B30" s="6"/>
      <c r="C30" s="11"/>
      <c r="D30" s="29"/>
      <c r="E30" s="29"/>
      <c r="F30" s="29"/>
      <c r="G30" s="29"/>
      <c r="H30" s="29"/>
      <c r="I30" s="29"/>
      <c r="J30" s="29"/>
      <c r="K30" s="29"/>
      <c r="L30" s="29"/>
    </row>
    <row r="31" spans="1:12" s="2" customFormat="1">
      <c r="A31" s="11" t="s">
        <v>14</v>
      </c>
      <c r="B31" s="6"/>
      <c r="C31" s="11"/>
      <c r="D31" s="29"/>
      <c r="E31" s="29"/>
      <c r="F31" s="29"/>
      <c r="G31" s="29"/>
      <c r="H31" s="29"/>
      <c r="I31" s="29"/>
      <c r="J31" s="29"/>
      <c r="K31" s="29"/>
      <c r="L31" s="29"/>
    </row>
    <row r="32" spans="1:12" s="2" customFormat="1">
      <c r="A32" s="11" t="s">
        <v>15</v>
      </c>
      <c r="B32" s="57"/>
      <c r="C32" s="62"/>
      <c r="D32" s="68">
        <v>1893.4</v>
      </c>
      <c r="E32" s="68"/>
      <c r="F32" s="68"/>
      <c r="G32" s="68"/>
      <c r="H32" s="68"/>
      <c r="I32" s="68"/>
      <c r="J32" s="68">
        <f>307.6</f>
        <v>307.60000000000002</v>
      </c>
      <c r="K32" s="68"/>
      <c r="L32" s="68"/>
    </row>
    <row r="33" spans="1:12" s="2" customFormat="1" ht="24">
      <c r="A33" s="11" t="s">
        <v>16</v>
      </c>
      <c r="B33" s="58"/>
      <c r="C33" s="62"/>
      <c r="D33" s="69"/>
      <c r="E33" s="69"/>
      <c r="F33" s="69"/>
      <c r="G33" s="69"/>
      <c r="H33" s="69"/>
      <c r="I33" s="69"/>
      <c r="J33" s="69"/>
      <c r="K33" s="69"/>
      <c r="L33" s="69"/>
    </row>
    <row r="34" spans="1:12" s="2" customFormat="1" ht="24">
      <c r="A34" s="1" t="s">
        <v>32</v>
      </c>
      <c r="B34" s="30"/>
      <c r="C34" s="11"/>
      <c r="D34" s="29">
        <f>SUM(D35:D38)</f>
        <v>3000</v>
      </c>
      <c r="E34" s="29"/>
      <c r="F34" s="29"/>
      <c r="G34" s="29"/>
      <c r="H34" s="29"/>
      <c r="I34" s="29"/>
      <c r="J34" s="29">
        <f>SUM(J35:J38)</f>
        <v>0</v>
      </c>
      <c r="K34" s="29"/>
      <c r="L34" s="29"/>
    </row>
    <row r="35" spans="1:12" s="2" customFormat="1">
      <c r="A35" s="11" t="s">
        <v>13</v>
      </c>
      <c r="B35" s="6"/>
      <c r="C35" s="11"/>
      <c r="D35" s="29"/>
      <c r="E35" s="29"/>
      <c r="F35" s="29"/>
      <c r="G35" s="29"/>
      <c r="H35" s="29"/>
      <c r="I35" s="29"/>
      <c r="J35" s="29"/>
      <c r="K35" s="29"/>
      <c r="L35" s="29"/>
    </row>
    <row r="36" spans="1:12" s="2" customFormat="1">
      <c r="A36" s="11" t="s">
        <v>14</v>
      </c>
      <c r="B36" s="6"/>
      <c r="C36" s="11"/>
      <c r="D36" s="29"/>
      <c r="E36" s="29"/>
      <c r="F36" s="29"/>
      <c r="G36" s="29"/>
      <c r="H36" s="29"/>
      <c r="I36" s="29"/>
      <c r="J36" s="29"/>
      <c r="K36" s="29"/>
      <c r="L36" s="29"/>
    </row>
    <row r="37" spans="1:12" s="2" customFormat="1">
      <c r="A37" s="11" t="s">
        <v>20</v>
      </c>
      <c r="B37" s="57"/>
      <c r="C37" s="62"/>
      <c r="D37" s="68">
        <f>D42</f>
        <v>3000</v>
      </c>
      <c r="E37" s="68"/>
      <c r="F37" s="68"/>
      <c r="G37" s="68"/>
      <c r="H37" s="68"/>
      <c r="I37" s="68"/>
      <c r="J37" s="68">
        <f>J42</f>
        <v>0</v>
      </c>
      <c r="K37" s="68"/>
      <c r="L37" s="68"/>
    </row>
    <row r="38" spans="1:12" s="2" customFormat="1" ht="23.25" customHeight="1">
      <c r="A38" s="11" t="s">
        <v>16</v>
      </c>
      <c r="B38" s="58"/>
      <c r="C38" s="62"/>
      <c r="D38" s="69"/>
      <c r="E38" s="69"/>
      <c r="F38" s="69"/>
      <c r="G38" s="69"/>
      <c r="H38" s="69"/>
      <c r="I38" s="69"/>
      <c r="J38" s="69"/>
      <c r="K38" s="69"/>
      <c r="L38" s="69"/>
    </row>
    <row r="39" spans="1:12" s="2" customFormat="1" ht="64.5" customHeight="1">
      <c r="A39" s="11" t="s">
        <v>33</v>
      </c>
      <c r="B39" s="6"/>
      <c r="C39" s="6" t="s">
        <v>66</v>
      </c>
      <c r="D39" s="29">
        <f>SUM(D40:D43)</f>
        <v>3000</v>
      </c>
      <c r="E39" s="29"/>
      <c r="F39" s="29"/>
      <c r="G39" s="29"/>
      <c r="H39" s="29"/>
      <c r="I39" s="29"/>
      <c r="J39" s="29">
        <f>SUM(J40:J43)</f>
        <v>0</v>
      </c>
      <c r="K39" s="29"/>
      <c r="L39" s="29"/>
    </row>
    <row r="40" spans="1:12" s="2" customFormat="1">
      <c r="A40" s="11" t="s">
        <v>13</v>
      </c>
      <c r="B40" s="6"/>
      <c r="C40" s="11"/>
      <c r="D40" s="29"/>
      <c r="E40" s="29"/>
      <c r="F40" s="29"/>
      <c r="G40" s="29"/>
      <c r="H40" s="29"/>
      <c r="I40" s="29"/>
      <c r="J40" s="29"/>
      <c r="K40" s="29"/>
      <c r="L40" s="29"/>
    </row>
    <row r="41" spans="1:12" s="2" customFormat="1" ht="17.25" customHeight="1">
      <c r="A41" s="11" t="s">
        <v>14</v>
      </c>
      <c r="B41" s="6"/>
      <c r="C41" s="11"/>
      <c r="D41" s="29"/>
      <c r="E41" s="29"/>
      <c r="F41" s="29"/>
      <c r="G41" s="29"/>
      <c r="H41" s="29"/>
      <c r="I41" s="29"/>
      <c r="J41" s="29"/>
      <c r="K41" s="29"/>
      <c r="L41" s="29"/>
    </row>
    <row r="42" spans="1:12" s="2" customFormat="1" hidden="1">
      <c r="A42" s="11" t="s">
        <v>15</v>
      </c>
      <c r="B42" s="57"/>
      <c r="C42" s="62"/>
      <c r="D42" s="68">
        <v>3000</v>
      </c>
      <c r="E42" s="70"/>
      <c r="F42" s="72"/>
      <c r="G42" s="72"/>
      <c r="H42" s="68"/>
      <c r="I42" s="72"/>
      <c r="J42" s="68">
        <v>0</v>
      </c>
      <c r="K42" s="68"/>
      <c r="L42" s="68"/>
    </row>
    <row r="43" spans="1:12" s="2" customFormat="1" ht="24">
      <c r="A43" s="11" t="s">
        <v>16</v>
      </c>
      <c r="B43" s="58"/>
      <c r="C43" s="62"/>
      <c r="D43" s="69"/>
      <c r="E43" s="71"/>
      <c r="F43" s="73"/>
      <c r="G43" s="73"/>
      <c r="H43" s="69"/>
      <c r="I43" s="73"/>
      <c r="J43" s="69"/>
      <c r="K43" s="69"/>
      <c r="L43" s="69"/>
    </row>
    <row r="44" spans="1:12" s="2" customFormat="1" ht="36">
      <c r="A44" s="1" t="s">
        <v>34</v>
      </c>
      <c r="B44" s="30"/>
      <c r="C44" s="11"/>
      <c r="D44" s="29">
        <f>SUM(D45:D48)</f>
        <v>4550</v>
      </c>
      <c r="E44" s="29"/>
      <c r="F44" s="29"/>
      <c r="G44" s="29"/>
      <c r="H44" s="29"/>
      <c r="I44" s="29"/>
      <c r="J44" s="29">
        <f>SUM(J45:J48)</f>
        <v>650.4</v>
      </c>
      <c r="K44" s="29"/>
      <c r="L44" s="29"/>
    </row>
    <row r="45" spans="1:12" s="2" customFormat="1">
      <c r="A45" s="11" t="s">
        <v>13</v>
      </c>
      <c r="B45" s="6"/>
      <c r="C45" s="11"/>
      <c r="D45" s="29"/>
      <c r="E45" s="29"/>
      <c r="F45" s="29"/>
      <c r="G45" s="29"/>
      <c r="H45" s="29"/>
      <c r="I45" s="29"/>
      <c r="J45" s="29"/>
      <c r="K45" s="29"/>
      <c r="L45" s="29"/>
    </row>
    <row r="46" spans="1:12" s="2" customFormat="1" ht="13.5" customHeight="1">
      <c r="A46" s="11" t="s">
        <v>14</v>
      </c>
      <c r="B46" s="6"/>
      <c r="C46" s="11"/>
      <c r="D46" s="29"/>
      <c r="E46" s="29"/>
      <c r="F46" s="29"/>
      <c r="G46" s="29"/>
      <c r="H46" s="29"/>
      <c r="I46" s="29"/>
      <c r="J46" s="29"/>
      <c r="K46" s="29"/>
      <c r="L46" s="29"/>
    </row>
    <row r="47" spans="1:12" s="2" customFormat="1">
      <c r="A47" s="11" t="s">
        <v>20</v>
      </c>
      <c r="B47" s="57"/>
      <c r="C47" s="62"/>
      <c r="D47" s="68">
        <f>D52+D57+D62</f>
        <v>4550</v>
      </c>
      <c r="E47" s="68"/>
      <c r="F47" s="68"/>
      <c r="G47" s="68"/>
      <c r="H47" s="68"/>
      <c r="I47" s="68"/>
      <c r="J47" s="68">
        <f>J52+J57+J62</f>
        <v>650.4</v>
      </c>
      <c r="K47" s="68"/>
      <c r="L47" s="68"/>
    </row>
    <row r="48" spans="1:12" s="2" customFormat="1" ht="23.25" customHeight="1">
      <c r="A48" s="11" t="s">
        <v>16</v>
      </c>
      <c r="B48" s="58"/>
      <c r="C48" s="62"/>
      <c r="D48" s="69"/>
      <c r="E48" s="69"/>
      <c r="F48" s="69"/>
      <c r="G48" s="69"/>
      <c r="H48" s="69"/>
      <c r="I48" s="69"/>
      <c r="J48" s="69"/>
      <c r="K48" s="69"/>
      <c r="L48" s="69"/>
    </row>
    <row r="49" spans="1:12" s="2" customFormat="1" ht="48">
      <c r="A49" s="11" t="s">
        <v>35</v>
      </c>
      <c r="B49" s="6"/>
      <c r="C49" s="6" t="s">
        <v>58</v>
      </c>
      <c r="D49" s="29">
        <f>SUM(D50:D53)</f>
        <v>1700</v>
      </c>
      <c r="E49" s="29"/>
      <c r="F49" s="29"/>
      <c r="G49" s="29"/>
      <c r="H49" s="29"/>
      <c r="I49" s="29"/>
      <c r="J49" s="29">
        <f>SUM(J50:J53)</f>
        <v>650.4</v>
      </c>
      <c r="K49" s="29"/>
      <c r="L49" s="29"/>
    </row>
    <row r="50" spans="1:12" s="2" customFormat="1" ht="14.25" customHeight="1">
      <c r="A50" s="11" t="s">
        <v>13</v>
      </c>
      <c r="B50" s="6"/>
      <c r="C50" s="11"/>
      <c r="D50" s="29"/>
      <c r="E50" s="29"/>
      <c r="F50" s="29"/>
      <c r="G50" s="29"/>
      <c r="H50" s="29"/>
      <c r="I50" s="29"/>
      <c r="J50" s="29"/>
      <c r="K50" s="29"/>
      <c r="L50" s="29"/>
    </row>
    <row r="51" spans="1:12" s="2" customFormat="1" ht="11.25" customHeight="1">
      <c r="A51" s="11" t="s">
        <v>14</v>
      </c>
      <c r="B51" s="6"/>
      <c r="C51" s="11"/>
      <c r="D51" s="29"/>
      <c r="E51" s="29"/>
      <c r="F51" s="29"/>
      <c r="G51" s="29"/>
      <c r="H51" s="29"/>
      <c r="I51" s="29"/>
      <c r="J51" s="29"/>
      <c r="K51" s="29"/>
      <c r="L51" s="29"/>
    </row>
    <row r="52" spans="1:12" s="2" customFormat="1" ht="12.75" customHeight="1">
      <c r="A52" s="11" t="s">
        <v>15</v>
      </c>
      <c r="B52" s="57"/>
      <c r="C52" s="62"/>
      <c r="D52" s="68">
        <v>1700</v>
      </c>
      <c r="E52" s="68"/>
      <c r="F52" s="72"/>
      <c r="G52" s="72"/>
      <c r="H52" s="68"/>
      <c r="I52" s="72"/>
      <c r="J52" s="68">
        <v>650.4</v>
      </c>
      <c r="K52" s="68"/>
      <c r="L52" s="68"/>
    </row>
    <row r="53" spans="1:12" s="2" customFormat="1" ht="24" customHeight="1">
      <c r="A53" s="11" t="s">
        <v>16</v>
      </c>
      <c r="B53" s="58"/>
      <c r="C53" s="62"/>
      <c r="D53" s="69"/>
      <c r="E53" s="69"/>
      <c r="F53" s="73"/>
      <c r="G53" s="73"/>
      <c r="H53" s="69"/>
      <c r="I53" s="73"/>
      <c r="J53" s="69"/>
      <c r="K53" s="69"/>
      <c r="L53" s="69"/>
    </row>
    <row r="54" spans="1:12" s="2" customFormat="1" ht="36">
      <c r="A54" s="11" t="s">
        <v>36</v>
      </c>
      <c r="B54" s="6"/>
      <c r="C54" s="6" t="s">
        <v>59</v>
      </c>
      <c r="D54" s="29">
        <f>SUM(D55:D58)</f>
        <v>1850</v>
      </c>
      <c r="E54" s="29"/>
      <c r="F54" s="29"/>
      <c r="G54" s="29"/>
      <c r="H54" s="29"/>
      <c r="I54" s="29"/>
      <c r="J54" s="29">
        <f>SUM(J55:J58)</f>
        <v>0</v>
      </c>
      <c r="K54" s="29"/>
      <c r="L54" s="29"/>
    </row>
    <row r="55" spans="1:12" s="2" customFormat="1">
      <c r="A55" s="11" t="s">
        <v>13</v>
      </c>
      <c r="B55" s="6"/>
      <c r="C55" s="11"/>
      <c r="D55" s="29"/>
      <c r="E55" s="29"/>
      <c r="F55" s="29"/>
      <c r="G55" s="29"/>
      <c r="H55" s="29"/>
      <c r="I55" s="29"/>
      <c r="J55" s="29"/>
      <c r="K55" s="29"/>
      <c r="L55" s="29"/>
    </row>
    <row r="56" spans="1:12" s="2" customFormat="1" ht="14.25" customHeight="1">
      <c r="A56" s="11" t="s">
        <v>14</v>
      </c>
      <c r="B56" s="6"/>
      <c r="C56" s="11"/>
      <c r="D56" s="29"/>
      <c r="E56" s="29"/>
      <c r="F56" s="29"/>
      <c r="G56" s="29"/>
      <c r="H56" s="29"/>
      <c r="I56" s="29"/>
      <c r="J56" s="29"/>
      <c r="K56" s="29"/>
      <c r="L56" s="29"/>
    </row>
    <row r="57" spans="1:12" s="2" customFormat="1" ht="13.5" customHeight="1">
      <c r="A57" s="11" t="s">
        <v>15</v>
      </c>
      <c r="B57" s="57"/>
      <c r="C57" s="74"/>
      <c r="D57" s="68">
        <v>1850</v>
      </c>
      <c r="E57" s="68"/>
      <c r="F57" s="72"/>
      <c r="G57" s="72"/>
      <c r="H57" s="68"/>
      <c r="I57" s="72"/>
      <c r="J57" s="68">
        <v>0</v>
      </c>
      <c r="K57" s="68"/>
      <c r="L57" s="68"/>
    </row>
    <row r="58" spans="1:12" s="2" customFormat="1" ht="24">
      <c r="A58" s="11" t="s">
        <v>16</v>
      </c>
      <c r="B58" s="58"/>
      <c r="C58" s="74"/>
      <c r="D58" s="69"/>
      <c r="E58" s="69"/>
      <c r="F58" s="73"/>
      <c r="G58" s="73"/>
      <c r="H58" s="69"/>
      <c r="I58" s="73"/>
      <c r="J58" s="69"/>
      <c r="K58" s="69"/>
      <c r="L58" s="69"/>
    </row>
    <row r="59" spans="1:12" s="2" customFormat="1" ht="48">
      <c r="A59" s="11" t="s">
        <v>37</v>
      </c>
      <c r="B59" s="6"/>
      <c r="C59" s="6" t="s">
        <v>59</v>
      </c>
      <c r="D59" s="29">
        <f>SUM(D60:D63)</f>
        <v>1000</v>
      </c>
      <c r="E59" s="29"/>
      <c r="F59" s="29"/>
      <c r="G59" s="29"/>
      <c r="H59" s="29"/>
      <c r="I59" s="29"/>
      <c r="J59" s="29">
        <f>SUM(J60:J63)</f>
        <v>0</v>
      </c>
      <c r="K59" s="29"/>
      <c r="L59" s="29"/>
    </row>
    <row r="60" spans="1:12" s="2" customFormat="1" ht="12" customHeight="1">
      <c r="A60" s="11" t="s">
        <v>13</v>
      </c>
      <c r="B60" s="6"/>
      <c r="C60" s="11"/>
      <c r="D60" s="29"/>
      <c r="E60" s="29"/>
      <c r="F60" s="29"/>
      <c r="G60" s="29"/>
      <c r="H60" s="29"/>
      <c r="I60" s="29"/>
      <c r="J60" s="29"/>
      <c r="K60" s="29"/>
      <c r="L60" s="29"/>
    </row>
    <row r="61" spans="1:12" s="2" customFormat="1" ht="11.25" customHeight="1">
      <c r="A61" s="11" t="s">
        <v>14</v>
      </c>
      <c r="B61" s="6"/>
      <c r="C61" s="11"/>
      <c r="D61" s="29"/>
      <c r="E61" s="29"/>
      <c r="F61" s="29"/>
      <c r="G61" s="29"/>
      <c r="H61" s="29"/>
      <c r="I61" s="29"/>
      <c r="J61" s="29"/>
      <c r="K61" s="29"/>
      <c r="L61" s="29"/>
    </row>
    <row r="62" spans="1:12" s="2" customFormat="1">
      <c r="A62" s="11" t="s">
        <v>15</v>
      </c>
      <c r="B62" s="57"/>
      <c r="C62" s="62"/>
      <c r="D62" s="68">
        <v>1000</v>
      </c>
      <c r="E62" s="68"/>
      <c r="F62" s="72"/>
      <c r="G62" s="72"/>
      <c r="H62" s="68"/>
      <c r="I62" s="72"/>
      <c r="J62" s="68">
        <v>0</v>
      </c>
      <c r="K62" s="68"/>
      <c r="L62" s="68"/>
    </row>
    <row r="63" spans="1:12" s="2" customFormat="1" ht="24" customHeight="1">
      <c r="A63" s="11" t="s">
        <v>16</v>
      </c>
      <c r="B63" s="58"/>
      <c r="C63" s="62"/>
      <c r="D63" s="69"/>
      <c r="E63" s="69"/>
      <c r="F63" s="73"/>
      <c r="G63" s="73"/>
      <c r="H63" s="69"/>
      <c r="I63" s="73"/>
      <c r="J63" s="69"/>
      <c r="K63" s="69"/>
      <c r="L63" s="69"/>
    </row>
    <row r="64" spans="1:12" s="2" customFormat="1" ht="13.5" customHeight="1">
      <c r="A64" s="59" t="s">
        <v>21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</row>
    <row r="65" spans="1:12" s="2" customFormat="1" ht="24.75" customHeight="1">
      <c r="A65" s="1" t="s">
        <v>18</v>
      </c>
      <c r="B65" s="6"/>
      <c r="C65" s="11"/>
      <c r="D65" s="10">
        <f>SUM(D66:D69)</f>
        <v>8709.1</v>
      </c>
      <c r="E65" s="10"/>
      <c r="F65" s="10">
        <f t="shared" ref="F65" si="3">SUM(F66:F69)</f>
        <v>7675.1</v>
      </c>
      <c r="G65" s="10"/>
      <c r="H65" s="10"/>
      <c r="I65" s="10"/>
      <c r="J65" s="10">
        <f>SUM(J66:J69)</f>
        <v>0</v>
      </c>
      <c r="K65" s="10"/>
      <c r="L65" s="10">
        <f t="shared" ref="L65" si="4">SUM(L66:L69)</f>
        <v>0</v>
      </c>
    </row>
    <row r="66" spans="1:12" s="2" customFormat="1" ht="14.25" customHeight="1">
      <c r="A66" s="1" t="s">
        <v>13</v>
      </c>
      <c r="B66" s="6"/>
      <c r="C66" s="11"/>
      <c r="D66" s="10">
        <f>F66</f>
        <v>7675.1</v>
      </c>
      <c r="E66" s="10"/>
      <c r="F66" s="10">
        <f>F76+F81</f>
        <v>7675.1</v>
      </c>
      <c r="G66" s="10"/>
      <c r="H66" s="10"/>
      <c r="I66" s="10"/>
      <c r="J66" s="10">
        <f>L66</f>
        <v>0</v>
      </c>
      <c r="K66" s="10"/>
      <c r="L66" s="10">
        <f>L76+L81</f>
        <v>0</v>
      </c>
    </row>
    <row r="67" spans="1:12" s="2" customFormat="1" ht="12.75" customHeight="1">
      <c r="A67" s="1" t="s">
        <v>14</v>
      </c>
      <c r="B67" s="6"/>
      <c r="C67" s="11"/>
      <c r="D67" s="10"/>
      <c r="E67" s="10"/>
      <c r="F67" s="10"/>
      <c r="G67" s="10"/>
      <c r="H67" s="10"/>
      <c r="I67" s="10"/>
      <c r="J67" s="10"/>
      <c r="K67" s="10"/>
      <c r="L67" s="10"/>
    </row>
    <row r="68" spans="1:12" s="2" customFormat="1" ht="12" customHeight="1">
      <c r="A68" s="11" t="s">
        <v>15</v>
      </c>
      <c r="B68" s="57"/>
      <c r="C68" s="62"/>
      <c r="D68" s="66">
        <f>D73+D83</f>
        <v>1034</v>
      </c>
      <c r="E68" s="66"/>
      <c r="F68" s="66"/>
      <c r="G68" s="66"/>
      <c r="H68" s="66"/>
      <c r="I68" s="66"/>
      <c r="J68" s="66">
        <f>J73+J83</f>
        <v>0</v>
      </c>
      <c r="K68" s="66"/>
      <c r="L68" s="66"/>
    </row>
    <row r="69" spans="1:12" s="2" customFormat="1" ht="21.75" customHeight="1">
      <c r="A69" s="1" t="s">
        <v>16</v>
      </c>
      <c r="B69" s="58"/>
      <c r="C69" s="62"/>
      <c r="D69" s="67"/>
      <c r="E69" s="67"/>
      <c r="F69" s="67"/>
      <c r="G69" s="67"/>
      <c r="H69" s="67"/>
      <c r="I69" s="67"/>
      <c r="J69" s="67"/>
      <c r="K69" s="67"/>
      <c r="L69" s="67"/>
    </row>
    <row r="70" spans="1:12" s="14" customFormat="1" ht="36">
      <c r="A70" s="1" t="s">
        <v>38</v>
      </c>
      <c r="B70" s="6"/>
      <c r="C70" s="11"/>
      <c r="D70" s="10">
        <f>SUM(D71:D74)</f>
        <v>7675.1</v>
      </c>
      <c r="E70" s="10"/>
      <c r="F70" s="10">
        <f>SUM(F71:F74)</f>
        <v>7675.1</v>
      </c>
      <c r="G70" s="10"/>
      <c r="H70" s="10"/>
      <c r="I70" s="10"/>
      <c r="J70" s="10">
        <f>SUM(J71:J74)</f>
        <v>0</v>
      </c>
      <c r="K70" s="10"/>
      <c r="L70" s="10">
        <f>SUM(L71:L74)</f>
        <v>0</v>
      </c>
    </row>
    <row r="71" spans="1:12" s="14" customFormat="1" ht="15.75" customHeight="1">
      <c r="A71" s="11" t="s">
        <v>13</v>
      </c>
      <c r="B71" s="6"/>
      <c r="C71" s="11"/>
      <c r="D71" s="10">
        <f>F71</f>
        <v>7675.1</v>
      </c>
      <c r="E71" s="10"/>
      <c r="F71" s="10">
        <f>F76</f>
        <v>7675.1</v>
      </c>
      <c r="G71" s="10"/>
      <c r="H71" s="10"/>
      <c r="I71" s="10"/>
      <c r="J71" s="10">
        <f>L71</f>
        <v>0</v>
      </c>
      <c r="K71" s="10"/>
      <c r="L71" s="10">
        <f>L76</f>
        <v>0</v>
      </c>
    </row>
    <row r="72" spans="1:12" s="14" customFormat="1">
      <c r="A72" s="11" t="s">
        <v>14</v>
      </c>
      <c r="B72" s="6"/>
      <c r="C72" s="11"/>
      <c r="D72" s="10"/>
      <c r="E72" s="10"/>
      <c r="F72" s="10"/>
      <c r="G72" s="10"/>
      <c r="H72" s="10"/>
      <c r="I72" s="10"/>
      <c r="J72" s="10"/>
      <c r="K72" s="10"/>
      <c r="L72" s="10"/>
    </row>
    <row r="73" spans="1:12" s="14" customFormat="1" ht="14.25" customHeight="1">
      <c r="A73" s="11" t="s">
        <v>15</v>
      </c>
      <c r="B73" s="57"/>
      <c r="C73" s="62"/>
      <c r="D73" s="66"/>
      <c r="E73" s="66"/>
      <c r="F73" s="66"/>
      <c r="G73" s="66"/>
      <c r="H73" s="66"/>
      <c r="I73" s="66"/>
      <c r="J73" s="66"/>
      <c r="K73" s="66"/>
      <c r="L73" s="66"/>
    </row>
    <row r="74" spans="1:12" s="14" customFormat="1" ht="27" customHeight="1">
      <c r="A74" s="1" t="s">
        <v>16</v>
      </c>
      <c r="B74" s="58"/>
      <c r="C74" s="62"/>
      <c r="D74" s="67"/>
      <c r="E74" s="67"/>
      <c r="F74" s="67"/>
      <c r="G74" s="67"/>
      <c r="H74" s="67"/>
      <c r="I74" s="67"/>
      <c r="J74" s="67"/>
      <c r="K74" s="67"/>
      <c r="L74" s="67"/>
    </row>
    <row r="75" spans="1:12" s="14" customFormat="1" ht="108">
      <c r="A75" s="11" t="s">
        <v>39</v>
      </c>
      <c r="B75" s="30" t="s">
        <v>42</v>
      </c>
      <c r="C75" s="30" t="s">
        <v>67</v>
      </c>
      <c r="D75" s="10">
        <f>SUM(D76:D79)</f>
        <v>7675.1</v>
      </c>
      <c r="E75" s="10"/>
      <c r="F75" s="10">
        <f>SUM(F76:F79)</f>
        <v>7675.1</v>
      </c>
      <c r="G75" s="10"/>
      <c r="H75" s="10"/>
      <c r="I75" s="10"/>
      <c r="J75" s="10">
        <f>SUM(J76:J79)</f>
        <v>0</v>
      </c>
      <c r="K75" s="10"/>
      <c r="L75" s="10">
        <f>SUM(L76:L79)</f>
        <v>0</v>
      </c>
    </row>
    <row r="76" spans="1:12" s="14" customFormat="1" ht="15" customHeight="1">
      <c r="A76" s="11" t="s">
        <v>13</v>
      </c>
      <c r="B76" s="6"/>
      <c r="C76" s="11"/>
      <c r="D76" s="10">
        <f>F76</f>
        <v>7675.1</v>
      </c>
      <c r="E76" s="10"/>
      <c r="F76" s="10">
        <v>7675.1</v>
      </c>
      <c r="G76" s="10"/>
      <c r="H76" s="10"/>
      <c r="I76" s="10"/>
      <c r="J76" s="10">
        <f>L76</f>
        <v>0</v>
      </c>
      <c r="K76" s="10"/>
      <c r="L76" s="10">
        <v>0</v>
      </c>
    </row>
    <row r="77" spans="1:12" s="14" customFormat="1" ht="16.5" customHeight="1">
      <c r="A77" s="11" t="s">
        <v>14</v>
      </c>
      <c r="B77" s="6"/>
      <c r="C77" s="11"/>
      <c r="D77" s="10"/>
      <c r="E77" s="10"/>
      <c r="F77" s="10"/>
      <c r="G77" s="10"/>
      <c r="H77" s="10"/>
      <c r="I77" s="10"/>
      <c r="J77" s="10"/>
      <c r="K77" s="10"/>
      <c r="L77" s="10"/>
    </row>
    <row r="78" spans="1:12" s="14" customFormat="1" ht="15.75" customHeight="1">
      <c r="A78" s="11" t="s">
        <v>15</v>
      </c>
      <c r="B78" s="57"/>
      <c r="C78" s="62"/>
      <c r="D78" s="66"/>
      <c r="E78" s="66"/>
      <c r="F78" s="66"/>
      <c r="G78" s="66"/>
      <c r="H78" s="66"/>
      <c r="I78" s="66"/>
      <c r="J78" s="66"/>
      <c r="K78" s="66"/>
      <c r="L78" s="66"/>
    </row>
    <row r="79" spans="1:12" s="14" customFormat="1">
      <c r="A79" s="11" t="s">
        <v>19</v>
      </c>
      <c r="B79" s="58"/>
      <c r="C79" s="62"/>
      <c r="D79" s="67"/>
      <c r="E79" s="67"/>
      <c r="F79" s="67"/>
      <c r="G79" s="67"/>
      <c r="H79" s="67"/>
      <c r="I79" s="67"/>
      <c r="J79" s="67"/>
      <c r="K79" s="67"/>
      <c r="L79" s="67"/>
    </row>
    <row r="80" spans="1:12" s="2" customFormat="1" ht="48">
      <c r="A80" s="1" t="s">
        <v>40</v>
      </c>
      <c r="B80" s="6"/>
      <c r="C80" s="11"/>
      <c r="D80" s="10">
        <f>SUM(D81:D84)</f>
        <v>1034</v>
      </c>
      <c r="E80" s="10"/>
      <c r="F80" s="10"/>
      <c r="G80" s="10"/>
      <c r="H80" s="10"/>
      <c r="I80" s="10"/>
      <c r="J80" s="10">
        <f>SUM(J81:J84)</f>
        <v>0</v>
      </c>
      <c r="K80" s="10"/>
      <c r="L80" s="10"/>
    </row>
    <row r="81" spans="1:12" s="2" customFormat="1" ht="15.75" customHeight="1">
      <c r="A81" s="11" t="s">
        <v>13</v>
      </c>
      <c r="B81" s="6"/>
      <c r="C81" s="11"/>
      <c r="D81" s="10"/>
      <c r="E81" s="10"/>
      <c r="F81" s="10"/>
      <c r="G81" s="10"/>
      <c r="H81" s="10"/>
      <c r="I81" s="10"/>
      <c r="J81" s="10"/>
      <c r="K81" s="10"/>
      <c r="L81" s="10"/>
    </row>
    <row r="82" spans="1:12" s="2" customFormat="1">
      <c r="A82" s="11" t="s">
        <v>14</v>
      </c>
      <c r="B82" s="6"/>
      <c r="C82" s="11"/>
      <c r="D82" s="10"/>
      <c r="E82" s="10"/>
      <c r="F82" s="10"/>
      <c r="G82" s="10"/>
      <c r="H82" s="10"/>
      <c r="I82" s="10"/>
      <c r="J82" s="10"/>
      <c r="K82" s="10"/>
      <c r="L82" s="10"/>
    </row>
    <row r="83" spans="1:12" s="2" customFormat="1" ht="14.25" customHeight="1">
      <c r="A83" s="11" t="s">
        <v>15</v>
      </c>
      <c r="B83" s="57"/>
      <c r="C83" s="62"/>
      <c r="D83" s="66">
        <f>D88</f>
        <v>1034</v>
      </c>
      <c r="E83" s="66"/>
      <c r="F83" s="66"/>
      <c r="G83" s="66"/>
      <c r="H83" s="66"/>
      <c r="I83" s="66"/>
      <c r="J83" s="66">
        <f>J88</f>
        <v>0</v>
      </c>
      <c r="K83" s="66"/>
      <c r="L83" s="66"/>
    </row>
    <row r="84" spans="1:12" s="2" customFormat="1" ht="24.75" customHeight="1">
      <c r="A84" s="1" t="s">
        <v>16</v>
      </c>
      <c r="B84" s="58"/>
      <c r="C84" s="62"/>
      <c r="D84" s="67"/>
      <c r="E84" s="67"/>
      <c r="F84" s="67"/>
      <c r="G84" s="67"/>
      <c r="H84" s="67"/>
      <c r="I84" s="67"/>
      <c r="J84" s="67"/>
      <c r="K84" s="67"/>
      <c r="L84" s="67"/>
    </row>
    <row r="85" spans="1:12" s="2" customFormat="1" ht="60">
      <c r="A85" s="11" t="s">
        <v>41</v>
      </c>
      <c r="B85" s="6"/>
      <c r="C85" s="6" t="s">
        <v>60</v>
      </c>
      <c r="D85" s="10">
        <f>SUM(D86:D89)</f>
        <v>1034</v>
      </c>
      <c r="E85" s="10"/>
      <c r="F85" s="10"/>
      <c r="G85" s="10"/>
      <c r="H85" s="10"/>
      <c r="I85" s="10"/>
      <c r="J85" s="10">
        <f>SUM(J86:J89)</f>
        <v>0</v>
      </c>
      <c r="K85" s="10"/>
      <c r="L85" s="10"/>
    </row>
    <row r="86" spans="1:12" s="2" customFormat="1" ht="15" customHeight="1">
      <c r="A86" s="11" t="s">
        <v>13</v>
      </c>
      <c r="B86" s="6"/>
      <c r="C86" s="11"/>
      <c r="D86" s="10"/>
      <c r="E86" s="10"/>
      <c r="F86" s="10"/>
      <c r="G86" s="10"/>
      <c r="H86" s="10"/>
      <c r="I86" s="10"/>
      <c r="J86" s="10"/>
      <c r="K86" s="10"/>
      <c r="L86" s="10"/>
    </row>
    <row r="87" spans="1:12" s="2" customFormat="1" ht="16.5" customHeight="1">
      <c r="A87" s="11" t="s">
        <v>14</v>
      </c>
      <c r="B87" s="6"/>
      <c r="C87" s="11"/>
      <c r="D87" s="10"/>
      <c r="E87" s="10"/>
      <c r="F87" s="10"/>
      <c r="G87" s="10"/>
      <c r="H87" s="10"/>
      <c r="I87" s="10"/>
      <c r="J87" s="10"/>
      <c r="K87" s="10"/>
      <c r="L87" s="10"/>
    </row>
    <row r="88" spans="1:12" s="2" customFormat="1" ht="15.75" customHeight="1">
      <c r="A88" s="11" t="s">
        <v>15</v>
      </c>
      <c r="B88" s="57"/>
      <c r="C88" s="62"/>
      <c r="D88" s="66">
        <v>1034</v>
      </c>
      <c r="E88" s="66"/>
      <c r="F88" s="66"/>
      <c r="G88" s="66"/>
      <c r="H88" s="66"/>
      <c r="I88" s="66"/>
      <c r="J88" s="66">
        <v>0</v>
      </c>
      <c r="K88" s="66"/>
      <c r="L88" s="66"/>
    </row>
    <row r="89" spans="1:12" s="2" customFormat="1" ht="24">
      <c r="A89" s="1" t="s">
        <v>16</v>
      </c>
      <c r="B89" s="58"/>
      <c r="C89" s="62"/>
      <c r="D89" s="67"/>
      <c r="E89" s="67"/>
      <c r="F89" s="67"/>
      <c r="G89" s="67"/>
      <c r="H89" s="67"/>
      <c r="I89" s="67"/>
      <c r="J89" s="67"/>
      <c r="K89" s="67"/>
      <c r="L89" s="67"/>
    </row>
    <row r="90" spans="1:12" s="3" customFormat="1" ht="15" customHeight="1">
      <c r="A90" s="63" t="s">
        <v>22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5"/>
    </row>
    <row r="91" spans="1:12" s="2" customFormat="1" ht="26.25" customHeight="1">
      <c r="A91" s="1" t="s">
        <v>18</v>
      </c>
      <c r="B91" s="6"/>
      <c r="C91" s="11"/>
      <c r="D91" s="10">
        <f>SUM(D92:D95)</f>
        <v>118844.78</v>
      </c>
      <c r="E91" s="10">
        <f>SUM(E92:E95)</f>
        <v>118844.78</v>
      </c>
      <c r="F91" s="10"/>
      <c r="G91" s="10">
        <f>SUM(G92:G95)</f>
        <v>106474.94299999998</v>
      </c>
      <c r="H91" s="10">
        <f>SUM(H92:H95)</f>
        <v>106474.94299999998</v>
      </c>
      <c r="I91" s="10"/>
      <c r="J91" s="10">
        <f>SUM(J92:J95)</f>
        <v>106403.717</v>
      </c>
      <c r="K91" s="10">
        <f>SUM(K92:K95)</f>
        <v>106403.717</v>
      </c>
      <c r="L91" s="10"/>
    </row>
    <row r="92" spans="1:12" s="2" customFormat="1" ht="16.5" customHeight="1">
      <c r="A92" s="1" t="s">
        <v>13</v>
      </c>
      <c r="B92" s="6"/>
      <c r="C92" s="11"/>
      <c r="D92" s="10">
        <f>E92</f>
        <v>118844.78</v>
      </c>
      <c r="E92" s="10">
        <f>E97+E112</f>
        <v>118844.78</v>
      </c>
      <c r="F92" s="10"/>
      <c r="G92" s="10">
        <f>H92</f>
        <v>106474.94299999998</v>
      </c>
      <c r="H92" s="10">
        <f>H97+H112</f>
        <v>106474.94299999998</v>
      </c>
      <c r="I92" s="10"/>
      <c r="J92" s="10">
        <f>K92</f>
        <v>106403.717</v>
      </c>
      <c r="K92" s="10">
        <f>K97+K112</f>
        <v>106403.717</v>
      </c>
      <c r="L92" s="10"/>
    </row>
    <row r="93" spans="1:12" s="2" customFormat="1" ht="13.5" customHeight="1">
      <c r="A93" s="1" t="s">
        <v>14</v>
      </c>
      <c r="B93" s="6"/>
      <c r="C93" s="11"/>
      <c r="D93" s="10"/>
      <c r="E93" s="10"/>
      <c r="F93" s="10"/>
      <c r="G93" s="10"/>
      <c r="H93" s="10"/>
      <c r="I93" s="10"/>
      <c r="J93" s="10"/>
      <c r="K93" s="10"/>
      <c r="L93" s="10"/>
    </row>
    <row r="94" spans="1:12" s="2" customFormat="1" ht="15" customHeight="1">
      <c r="A94" s="11" t="s">
        <v>15</v>
      </c>
      <c r="B94" s="57"/>
      <c r="C94" s="62"/>
      <c r="D94" s="66"/>
      <c r="E94" s="66"/>
      <c r="F94" s="66"/>
      <c r="G94" s="66"/>
      <c r="H94" s="66"/>
      <c r="I94" s="66"/>
      <c r="J94" s="66"/>
      <c r="K94" s="66"/>
      <c r="L94" s="66"/>
    </row>
    <row r="95" spans="1:12" s="2" customFormat="1" ht="24.75" customHeight="1">
      <c r="A95" s="1" t="s">
        <v>16</v>
      </c>
      <c r="B95" s="58"/>
      <c r="C95" s="62"/>
      <c r="D95" s="67"/>
      <c r="E95" s="67"/>
      <c r="F95" s="67"/>
      <c r="G95" s="67"/>
      <c r="H95" s="67"/>
      <c r="I95" s="67"/>
      <c r="J95" s="67"/>
      <c r="K95" s="67"/>
      <c r="L95" s="67"/>
    </row>
    <row r="96" spans="1:12" s="2" customFormat="1" ht="109.5" customHeight="1">
      <c r="A96" s="1" t="s">
        <v>43</v>
      </c>
      <c r="B96" s="6"/>
      <c r="C96" s="11"/>
      <c r="D96" s="10">
        <f>SUM(D97:D100)</f>
        <v>103097.81</v>
      </c>
      <c r="E96" s="10">
        <f>SUM(E97:E100)</f>
        <v>103097.81</v>
      </c>
      <c r="F96" s="10"/>
      <c r="G96" s="10">
        <f>SUM(G97:G100)</f>
        <v>102746.02799999999</v>
      </c>
      <c r="H96" s="10">
        <f>SUM(H97:H100)</f>
        <v>102746.02799999999</v>
      </c>
      <c r="I96" s="10"/>
      <c r="J96" s="10">
        <f>SUM(J97:J100)</f>
        <v>102746.00200000001</v>
      </c>
      <c r="K96" s="10">
        <f>SUM(K97:K100)</f>
        <v>102746.00200000001</v>
      </c>
      <c r="L96" s="10"/>
    </row>
    <row r="97" spans="1:12" s="2" customFormat="1" ht="15.75" customHeight="1">
      <c r="A97" s="11" t="s">
        <v>13</v>
      </c>
      <c r="B97" s="6"/>
      <c r="C97" s="11"/>
      <c r="D97" s="10">
        <f>E97</f>
        <v>103097.81</v>
      </c>
      <c r="E97" s="10">
        <f>E102+E107</f>
        <v>103097.81</v>
      </c>
      <c r="F97" s="10"/>
      <c r="G97" s="10">
        <f>H97</f>
        <v>102746.02799999999</v>
      </c>
      <c r="H97" s="10">
        <f>H102+H107</f>
        <v>102746.02799999999</v>
      </c>
      <c r="I97" s="10"/>
      <c r="J97" s="10">
        <f>K97</f>
        <v>102746.00200000001</v>
      </c>
      <c r="K97" s="10">
        <f>K102+K107</f>
        <v>102746.00200000001</v>
      </c>
      <c r="L97" s="10"/>
    </row>
    <row r="98" spans="1:12" s="2" customFormat="1" ht="16.5" customHeight="1">
      <c r="A98" s="11" t="s">
        <v>14</v>
      </c>
      <c r="B98" s="6"/>
      <c r="C98" s="11"/>
      <c r="D98" s="10"/>
      <c r="E98" s="10"/>
      <c r="F98" s="10"/>
      <c r="G98" s="10"/>
      <c r="H98" s="10"/>
      <c r="I98" s="10"/>
      <c r="J98" s="10"/>
      <c r="K98" s="10"/>
      <c r="L98" s="10"/>
    </row>
    <row r="99" spans="1:12" s="2" customFormat="1" ht="17.25" customHeight="1">
      <c r="A99" s="11" t="s">
        <v>15</v>
      </c>
      <c r="B99" s="57"/>
      <c r="C99" s="62"/>
      <c r="D99" s="66"/>
      <c r="E99" s="66"/>
      <c r="F99" s="66"/>
      <c r="G99" s="66"/>
      <c r="H99" s="66"/>
      <c r="I99" s="66"/>
      <c r="J99" s="66"/>
      <c r="K99" s="66"/>
      <c r="L99" s="66"/>
    </row>
    <row r="100" spans="1:12" s="2" customFormat="1" ht="24">
      <c r="A100" s="1" t="s">
        <v>16</v>
      </c>
      <c r="B100" s="58"/>
      <c r="C100" s="62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1:12" s="2" customFormat="1" ht="72">
      <c r="A101" s="11" t="s">
        <v>44</v>
      </c>
      <c r="B101" s="30" t="s">
        <v>45</v>
      </c>
      <c r="C101" s="6" t="s">
        <v>8</v>
      </c>
      <c r="D101" s="10">
        <f>SUM(D102:D105)</f>
        <v>71288.91</v>
      </c>
      <c r="E101" s="10">
        <f>SUM(E102:E105)</f>
        <v>71288.91</v>
      </c>
      <c r="F101" s="10"/>
      <c r="G101" s="10">
        <f>SUM(G102:G105)</f>
        <v>71288.902000000002</v>
      </c>
      <c r="H101" s="10">
        <f>SUM(H102:H105)</f>
        <v>71288.902000000002</v>
      </c>
      <c r="I101" s="10"/>
      <c r="J101" s="10">
        <f>SUM(J102:J105)</f>
        <v>71288.902000000002</v>
      </c>
      <c r="K101" s="10">
        <f>SUM(K102:K105)</f>
        <v>71288.902000000002</v>
      </c>
      <c r="L101" s="10"/>
    </row>
    <row r="102" spans="1:12" s="2" customFormat="1">
      <c r="A102" s="11" t="s">
        <v>13</v>
      </c>
      <c r="B102" s="6"/>
      <c r="C102" s="11"/>
      <c r="D102" s="10">
        <f>E102</f>
        <v>71288.91</v>
      </c>
      <c r="E102" s="10">
        <f>50647.98+20640.93</f>
        <v>71288.91</v>
      </c>
      <c r="F102" s="10"/>
      <c r="G102" s="10">
        <f>H102</f>
        <v>71288.902000000002</v>
      </c>
      <c r="H102" s="10">
        <f>20640.925+50647.977</f>
        <v>71288.902000000002</v>
      </c>
      <c r="I102" s="10"/>
      <c r="J102" s="10">
        <f>K102</f>
        <v>71288.902000000002</v>
      </c>
      <c r="K102" s="10">
        <f>20640.925+50647.977</f>
        <v>71288.902000000002</v>
      </c>
      <c r="L102" s="10"/>
    </row>
    <row r="103" spans="1:12" s="2" customFormat="1">
      <c r="A103" s="11" t="s">
        <v>14</v>
      </c>
      <c r="B103" s="6"/>
      <c r="C103" s="11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1:12" s="2" customFormat="1">
      <c r="A104" s="11" t="s">
        <v>15</v>
      </c>
      <c r="B104" s="57"/>
      <c r="C104" s="62"/>
      <c r="D104" s="66"/>
      <c r="E104" s="66"/>
      <c r="F104" s="66"/>
      <c r="G104" s="66"/>
      <c r="H104" s="66"/>
      <c r="I104" s="66"/>
      <c r="J104" s="66"/>
      <c r="K104" s="66"/>
      <c r="L104" s="66"/>
    </row>
    <row r="105" spans="1:12" s="2" customFormat="1">
      <c r="A105" s="11" t="s">
        <v>19</v>
      </c>
      <c r="B105" s="58"/>
      <c r="C105" s="62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1:12" s="2" customFormat="1" ht="84">
      <c r="A106" s="11" t="s">
        <v>47</v>
      </c>
      <c r="B106" s="30" t="s">
        <v>46</v>
      </c>
      <c r="C106" s="6" t="s">
        <v>8</v>
      </c>
      <c r="D106" s="10">
        <f>SUM(D107:D110)</f>
        <v>31808.9</v>
      </c>
      <c r="E106" s="10">
        <f>SUM(E107:E110)</f>
        <v>31808.9</v>
      </c>
      <c r="F106" s="10"/>
      <c r="G106" s="10">
        <f>SUM(G107:G110)</f>
        <v>31457.125999999997</v>
      </c>
      <c r="H106" s="10">
        <f>SUM(H107:H110)</f>
        <v>31457.125999999997</v>
      </c>
      <c r="I106" s="10"/>
      <c r="J106" s="10">
        <f>SUM(J107:J110)</f>
        <v>31457.1</v>
      </c>
      <c r="K106" s="10">
        <f>SUM(K107:K110)</f>
        <v>31457.1</v>
      </c>
      <c r="L106" s="10"/>
    </row>
    <row r="107" spans="1:12" s="2" customFormat="1" ht="15" customHeight="1">
      <c r="A107" s="11" t="s">
        <v>13</v>
      </c>
      <c r="B107" s="6"/>
      <c r="C107" s="11"/>
      <c r="D107" s="10">
        <f>E107</f>
        <v>31808.9</v>
      </c>
      <c r="E107" s="10">
        <f>23880.49+7928.41</f>
        <v>31808.9</v>
      </c>
      <c r="F107" s="10"/>
      <c r="G107" s="10">
        <f>H107</f>
        <v>31457.125999999997</v>
      </c>
      <c r="H107" s="10">
        <f>7576.633+23880.493</f>
        <v>31457.125999999997</v>
      </c>
      <c r="I107" s="10"/>
      <c r="J107" s="10">
        <f>K107</f>
        <v>31457.1</v>
      </c>
      <c r="K107" s="10">
        <v>31457.1</v>
      </c>
      <c r="L107" s="10"/>
    </row>
    <row r="108" spans="1:12" s="2" customFormat="1" ht="15.75" customHeight="1">
      <c r="A108" s="11" t="s">
        <v>14</v>
      </c>
      <c r="B108" s="6"/>
      <c r="C108" s="11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s="2" customFormat="1">
      <c r="A109" s="11" t="s">
        <v>15</v>
      </c>
      <c r="B109" s="57"/>
      <c r="C109" s="62"/>
      <c r="D109" s="66"/>
      <c r="E109" s="66"/>
      <c r="F109" s="66"/>
      <c r="G109" s="66"/>
      <c r="H109" s="66"/>
      <c r="I109" s="66"/>
      <c r="J109" s="66"/>
      <c r="K109" s="66"/>
      <c r="L109" s="66"/>
    </row>
    <row r="110" spans="1:12" s="2" customFormat="1">
      <c r="A110" s="11" t="s">
        <v>19</v>
      </c>
      <c r="B110" s="58"/>
      <c r="C110" s="62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1:12" s="2" customFormat="1" ht="48">
      <c r="A111" s="1" t="s">
        <v>48</v>
      </c>
      <c r="B111" s="6"/>
      <c r="C111" s="11"/>
      <c r="D111" s="10">
        <f>SUM(D112:D115)</f>
        <v>15746.970000000001</v>
      </c>
      <c r="E111" s="10">
        <f>SUM(E112:E115)</f>
        <v>15746.970000000001</v>
      </c>
      <c r="F111" s="10"/>
      <c r="G111" s="10">
        <f>SUM(G112:G115)</f>
        <v>3728.915</v>
      </c>
      <c r="H111" s="10">
        <f>SUM(H112:H115)</f>
        <v>3728.915</v>
      </c>
      <c r="I111" s="10"/>
      <c r="J111" s="10">
        <f>SUM(J112:J115)</f>
        <v>3657.7150000000001</v>
      </c>
      <c r="K111" s="10">
        <f>SUM(K112:K115)</f>
        <v>3657.7150000000001</v>
      </c>
      <c r="L111" s="10"/>
    </row>
    <row r="112" spans="1:12" s="2" customFormat="1" ht="15.75" customHeight="1">
      <c r="A112" s="11" t="s">
        <v>13</v>
      </c>
      <c r="B112" s="6"/>
      <c r="C112" s="11"/>
      <c r="D112" s="10">
        <f>E112</f>
        <v>15746.970000000001</v>
      </c>
      <c r="E112" s="10">
        <f>E117+E122+E127</f>
        <v>15746.970000000001</v>
      </c>
      <c r="F112" s="10"/>
      <c r="G112" s="10">
        <f>H112</f>
        <v>3728.915</v>
      </c>
      <c r="H112" s="10">
        <f>H117+H122+H127</f>
        <v>3728.915</v>
      </c>
      <c r="I112" s="10"/>
      <c r="J112" s="10">
        <f>K112</f>
        <v>3657.7150000000001</v>
      </c>
      <c r="K112" s="10">
        <f>K117+K122+K127</f>
        <v>3657.7150000000001</v>
      </c>
      <c r="L112" s="10"/>
    </row>
    <row r="113" spans="1:12" s="2" customFormat="1" ht="17.25" customHeight="1">
      <c r="A113" s="11" t="s">
        <v>14</v>
      </c>
      <c r="B113" s="6"/>
      <c r="C113" s="11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1:12" s="2" customFormat="1" ht="17.25" customHeight="1">
      <c r="A114" s="11" t="s">
        <v>15</v>
      </c>
      <c r="B114" s="57"/>
      <c r="C114" s="62"/>
      <c r="D114" s="66"/>
      <c r="E114" s="66"/>
      <c r="F114" s="66"/>
      <c r="G114" s="66"/>
      <c r="H114" s="66"/>
      <c r="I114" s="66"/>
      <c r="J114" s="66"/>
      <c r="K114" s="66"/>
      <c r="L114" s="66"/>
    </row>
    <row r="115" spans="1:12" s="2" customFormat="1">
      <c r="A115" s="11" t="s">
        <v>19</v>
      </c>
      <c r="B115" s="58"/>
      <c r="C115" s="62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1:12" s="2" customFormat="1" ht="150.75" customHeight="1">
      <c r="A116" s="11" t="s">
        <v>51</v>
      </c>
      <c r="B116" s="30" t="s">
        <v>49</v>
      </c>
      <c r="C116" s="6" t="s">
        <v>63</v>
      </c>
      <c r="D116" s="10">
        <f>SUM(D117:D120)</f>
        <v>13755.26</v>
      </c>
      <c r="E116" s="10">
        <f>SUM(E117:E120)</f>
        <v>13755.26</v>
      </c>
      <c r="F116" s="10"/>
      <c r="G116" s="10">
        <f>SUM(G117:G120)</f>
        <v>1737.518</v>
      </c>
      <c r="H116" s="10">
        <f>SUM(H117:H120)</f>
        <v>1737.518</v>
      </c>
      <c r="I116" s="10"/>
      <c r="J116" s="10">
        <f>SUM(J117:J120)</f>
        <v>1737.518</v>
      </c>
      <c r="K116" s="10">
        <f>SUM(K117:K120)</f>
        <v>1737.518</v>
      </c>
      <c r="L116" s="10"/>
    </row>
    <row r="117" spans="1:12" s="2" customFormat="1">
      <c r="A117" s="11" t="s">
        <v>13</v>
      </c>
      <c r="B117" s="6"/>
      <c r="C117" s="11"/>
      <c r="D117" s="10">
        <f>E117</f>
        <v>13755.26</v>
      </c>
      <c r="E117" s="10">
        <f>700+13055.26</f>
        <v>13755.26</v>
      </c>
      <c r="F117" s="10"/>
      <c r="G117" s="10">
        <f>SUM(H117:I117)</f>
        <v>1737.518</v>
      </c>
      <c r="H117" s="10">
        <f>1038.81+698.708</f>
        <v>1737.518</v>
      </c>
      <c r="I117" s="10"/>
      <c r="J117" s="10">
        <f>SUM(K117:L117)</f>
        <v>1737.518</v>
      </c>
      <c r="K117" s="10">
        <f>H117</f>
        <v>1737.518</v>
      </c>
      <c r="L117" s="10"/>
    </row>
    <row r="118" spans="1:12" s="2" customFormat="1">
      <c r="A118" s="11" t="s">
        <v>14</v>
      </c>
      <c r="B118" s="6"/>
      <c r="C118" s="11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1:12" s="2" customFormat="1">
      <c r="A119" s="11" t="s">
        <v>15</v>
      </c>
      <c r="B119" s="57"/>
      <c r="C119" s="62"/>
      <c r="D119" s="66"/>
      <c r="E119" s="66"/>
      <c r="F119" s="66"/>
      <c r="G119" s="66"/>
      <c r="H119" s="66"/>
      <c r="I119" s="66"/>
      <c r="J119" s="66"/>
      <c r="K119" s="66"/>
      <c r="L119" s="66"/>
    </row>
    <row r="120" spans="1:12" s="2" customFormat="1">
      <c r="A120" s="11" t="s">
        <v>19</v>
      </c>
      <c r="B120" s="58"/>
      <c r="C120" s="62"/>
      <c r="D120" s="67"/>
      <c r="E120" s="67"/>
      <c r="F120" s="67"/>
      <c r="G120" s="67"/>
      <c r="H120" s="67"/>
      <c r="I120" s="67"/>
      <c r="J120" s="67"/>
      <c r="K120" s="67"/>
      <c r="L120" s="67"/>
    </row>
    <row r="121" spans="1:12" s="2" customFormat="1" ht="137.25" customHeight="1">
      <c r="A121" s="11" t="s">
        <v>52</v>
      </c>
      <c r="B121" s="30" t="s">
        <v>50</v>
      </c>
      <c r="C121" s="6" t="s">
        <v>8</v>
      </c>
      <c r="D121" s="10">
        <f>SUM(D122:D125)</f>
        <v>1556.71</v>
      </c>
      <c r="E121" s="10">
        <f>SUM(E122:E125)</f>
        <v>1556.71</v>
      </c>
      <c r="F121" s="10"/>
      <c r="G121" s="10">
        <f>SUM(G122:G125)</f>
        <v>1556.3969999999999</v>
      </c>
      <c r="H121" s="10">
        <f>SUM(H122:H125)</f>
        <v>1556.3969999999999</v>
      </c>
      <c r="I121" s="10"/>
      <c r="J121" s="10">
        <f>SUM(J122:J125)</f>
        <v>1556.3969999999999</v>
      </c>
      <c r="K121" s="10">
        <f>SUM(K122:K125)</f>
        <v>1556.3969999999999</v>
      </c>
      <c r="L121" s="10"/>
    </row>
    <row r="122" spans="1:12" s="2" customFormat="1" ht="15" customHeight="1">
      <c r="A122" s="11" t="s">
        <v>13</v>
      </c>
      <c r="B122" s="6"/>
      <c r="C122" s="11"/>
      <c r="D122" s="10">
        <f>E122</f>
        <v>1556.71</v>
      </c>
      <c r="E122" s="10">
        <v>1556.71</v>
      </c>
      <c r="F122" s="10"/>
      <c r="G122" s="10">
        <f>SUM(H122:I122)</f>
        <v>1556.3969999999999</v>
      </c>
      <c r="H122" s="10">
        <v>1556.3969999999999</v>
      </c>
      <c r="I122" s="10"/>
      <c r="J122" s="10">
        <f>SUM(K122:L122)</f>
        <v>1556.3969999999999</v>
      </c>
      <c r="K122" s="10">
        <v>1556.3969999999999</v>
      </c>
      <c r="L122" s="10"/>
    </row>
    <row r="123" spans="1:12" s="2" customFormat="1" ht="15.75" customHeight="1">
      <c r="A123" s="11" t="s">
        <v>14</v>
      </c>
      <c r="B123" s="6"/>
      <c r="C123" s="11"/>
      <c r="D123" s="10"/>
      <c r="E123" s="10"/>
      <c r="F123" s="10"/>
      <c r="G123" s="10"/>
      <c r="H123" s="10"/>
      <c r="I123" s="10"/>
      <c r="J123" s="10"/>
      <c r="K123" s="10"/>
      <c r="L123" s="10"/>
    </row>
    <row r="124" spans="1:12" s="2" customFormat="1">
      <c r="A124" s="11" t="s">
        <v>15</v>
      </c>
      <c r="B124" s="57"/>
      <c r="C124" s="62"/>
      <c r="D124" s="66"/>
      <c r="E124" s="66"/>
      <c r="F124" s="66"/>
      <c r="G124" s="66"/>
      <c r="H124" s="66"/>
      <c r="I124" s="66"/>
      <c r="J124" s="66"/>
      <c r="K124" s="66"/>
      <c r="L124" s="66"/>
    </row>
    <row r="125" spans="1:12" s="2" customFormat="1">
      <c r="A125" s="11" t="s">
        <v>19</v>
      </c>
      <c r="B125" s="58"/>
      <c r="C125" s="62"/>
      <c r="D125" s="67"/>
      <c r="E125" s="67"/>
      <c r="F125" s="67"/>
      <c r="G125" s="67"/>
      <c r="H125" s="67"/>
      <c r="I125" s="67"/>
      <c r="J125" s="67"/>
      <c r="K125" s="67"/>
      <c r="L125" s="67"/>
    </row>
    <row r="126" spans="1:12" s="2" customFormat="1" ht="150" customHeight="1">
      <c r="A126" s="11" t="s">
        <v>53</v>
      </c>
      <c r="B126" s="30" t="s">
        <v>54</v>
      </c>
      <c r="C126" s="6" t="s">
        <v>8</v>
      </c>
      <c r="D126" s="10">
        <f>SUM(D127:D130)</f>
        <v>435</v>
      </c>
      <c r="E126" s="10">
        <f>SUM(E127:E130)</f>
        <v>435</v>
      </c>
      <c r="F126" s="10"/>
      <c r="G126" s="10">
        <f>SUM(G127:G130)</f>
        <v>435</v>
      </c>
      <c r="H126" s="10">
        <f>SUM(H127:H130)</f>
        <v>435</v>
      </c>
      <c r="I126" s="10"/>
      <c r="J126" s="10">
        <f>SUM(J127:J130)</f>
        <v>363.8</v>
      </c>
      <c r="K126" s="10">
        <f>SUM(K127:K130)</f>
        <v>363.8</v>
      </c>
      <c r="L126" s="10"/>
    </row>
    <row r="127" spans="1:12" s="2" customFormat="1" ht="15" customHeight="1">
      <c r="A127" s="11" t="s">
        <v>13</v>
      </c>
      <c r="B127" s="6"/>
      <c r="C127" s="11"/>
      <c r="D127" s="10">
        <f>E127</f>
        <v>435</v>
      </c>
      <c r="E127" s="10">
        <v>435</v>
      </c>
      <c r="F127" s="10"/>
      <c r="G127" s="10">
        <f>SUM(H127:I127)</f>
        <v>435</v>
      </c>
      <c r="H127" s="10">
        <v>435</v>
      </c>
      <c r="I127" s="10"/>
      <c r="J127" s="10">
        <f>K127</f>
        <v>363.8</v>
      </c>
      <c r="K127" s="10">
        <v>363.8</v>
      </c>
      <c r="L127" s="10"/>
    </row>
    <row r="128" spans="1:12" s="2" customFormat="1" ht="16.5" customHeight="1">
      <c r="A128" s="11" t="s">
        <v>14</v>
      </c>
      <c r="B128" s="6"/>
      <c r="C128" s="11"/>
      <c r="D128" s="10"/>
      <c r="E128" s="10"/>
      <c r="F128" s="10"/>
      <c r="G128" s="10"/>
      <c r="H128" s="10"/>
      <c r="I128" s="10"/>
      <c r="J128" s="10"/>
      <c r="K128" s="10"/>
      <c r="L128" s="10"/>
    </row>
    <row r="129" spans="1:12" s="2" customFormat="1">
      <c r="A129" s="11" t="s">
        <v>15</v>
      </c>
      <c r="B129" s="57"/>
      <c r="C129" s="62"/>
      <c r="D129" s="66"/>
      <c r="E129" s="66"/>
      <c r="F129" s="66"/>
      <c r="G129" s="66"/>
      <c r="H129" s="66"/>
      <c r="I129" s="66"/>
      <c r="J129" s="66"/>
      <c r="K129" s="66"/>
      <c r="L129" s="66"/>
    </row>
    <row r="130" spans="1:12" s="2" customFormat="1">
      <c r="A130" s="11" t="s">
        <v>19</v>
      </c>
      <c r="B130" s="58"/>
      <c r="C130" s="62"/>
      <c r="D130" s="67"/>
      <c r="E130" s="67"/>
      <c r="F130" s="67"/>
      <c r="G130" s="67"/>
      <c r="H130" s="67"/>
      <c r="I130" s="67"/>
      <c r="J130" s="67"/>
      <c r="K130" s="67"/>
      <c r="L130" s="67"/>
    </row>
    <row r="131" spans="1:12" s="2" customFormat="1" ht="24" customHeight="1">
      <c r="A131" s="59" t="s">
        <v>23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1"/>
    </row>
    <row r="132" spans="1:12" s="2" customFormat="1" ht="32.25" customHeight="1">
      <c r="A132" s="1" t="s">
        <v>24</v>
      </c>
      <c r="B132" s="6"/>
      <c r="C132" s="11"/>
      <c r="D132" s="29">
        <f>SUM(D133:D136)</f>
        <v>984</v>
      </c>
      <c r="E132" s="29">
        <f>SUM(E133:E136)</f>
        <v>984</v>
      </c>
      <c r="F132" s="29"/>
      <c r="G132" s="29">
        <f>SUM(G133:G136)</f>
        <v>0</v>
      </c>
      <c r="H132" s="29">
        <f>SUM(H133:H136)</f>
        <v>0</v>
      </c>
      <c r="I132" s="29"/>
      <c r="J132" s="29">
        <f>SUM(J133:J136)</f>
        <v>0</v>
      </c>
      <c r="K132" s="29">
        <f>SUM(K133:K136)</f>
        <v>0</v>
      </c>
      <c r="L132" s="29"/>
    </row>
    <row r="133" spans="1:12" s="2" customFormat="1" ht="18" customHeight="1">
      <c r="A133" s="1" t="s">
        <v>13</v>
      </c>
      <c r="B133" s="6"/>
      <c r="C133" s="11"/>
      <c r="D133" s="29">
        <f>E133</f>
        <v>984</v>
      </c>
      <c r="E133" s="29">
        <f>E137</f>
        <v>984</v>
      </c>
      <c r="F133" s="29"/>
      <c r="G133" s="29">
        <f>H133</f>
        <v>0</v>
      </c>
      <c r="H133" s="29">
        <f>H137</f>
        <v>0</v>
      </c>
      <c r="I133" s="29"/>
      <c r="J133" s="29">
        <f>K133</f>
        <v>0</v>
      </c>
      <c r="K133" s="29">
        <f>K137</f>
        <v>0</v>
      </c>
      <c r="L133" s="29"/>
    </row>
    <row r="134" spans="1:12" s="2" customFormat="1" ht="21" customHeight="1">
      <c r="A134" s="1" t="s">
        <v>14</v>
      </c>
      <c r="B134" s="6"/>
      <c r="C134" s="11"/>
      <c r="D134" s="29"/>
      <c r="E134" s="29"/>
      <c r="F134" s="29"/>
      <c r="G134" s="29"/>
      <c r="H134" s="29"/>
      <c r="I134" s="29"/>
      <c r="J134" s="29"/>
      <c r="K134" s="29"/>
      <c r="L134" s="29"/>
    </row>
    <row r="135" spans="1:12" s="2" customFormat="1" ht="22.5" customHeight="1">
      <c r="A135" s="11" t="s">
        <v>15</v>
      </c>
      <c r="B135" s="57"/>
      <c r="C135" s="62"/>
      <c r="D135" s="68"/>
      <c r="E135" s="68"/>
      <c r="F135" s="68"/>
      <c r="G135" s="68"/>
      <c r="H135" s="68"/>
      <c r="I135" s="68"/>
      <c r="J135" s="68"/>
      <c r="K135" s="68"/>
      <c r="L135" s="68"/>
    </row>
    <row r="136" spans="1:12" s="2" customFormat="1" ht="24.75" customHeight="1">
      <c r="A136" s="1" t="s">
        <v>16</v>
      </c>
      <c r="B136" s="58"/>
      <c r="C136" s="62"/>
      <c r="D136" s="69"/>
      <c r="E136" s="69"/>
      <c r="F136" s="69"/>
      <c r="G136" s="69"/>
      <c r="H136" s="69"/>
      <c r="I136" s="69"/>
      <c r="J136" s="69"/>
      <c r="K136" s="69"/>
      <c r="L136" s="69"/>
    </row>
    <row r="137" spans="1:12" s="2" customFormat="1" ht="36">
      <c r="A137" s="1" t="s">
        <v>65</v>
      </c>
      <c r="B137" s="6"/>
      <c r="C137" s="4"/>
      <c r="D137" s="29">
        <f>SUM(D138:D141)</f>
        <v>984</v>
      </c>
      <c r="E137" s="29">
        <f>SUM(E138:E141)</f>
        <v>984</v>
      </c>
      <c r="F137" s="29"/>
      <c r="G137" s="29">
        <f>SUM(G138:G141)</f>
        <v>0</v>
      </c>
      <c r="H137" s="29">
        <f>SUM(H138:H141)</f>
        <v>0</v>
      </c>
      <c r="I137" s="29"/>
      <c r="J137" s="29">
        <f>SUM(J138:J141)</f>
        <v>0</v>
      </c>
      <c r="K137" s="29">
        <f>SUM(K138:K141)</f>
        <v>0</v>
      </c>
      <c r="L137" s="29"/>
    </row>
    <row r="138" spans="1:12" s="2" customFormat="1" ht="13.5" customHeight="1">
      <c r="A138" s="11" t="s">
        <v>13</v>
      </c>
      <c r="B138" s="6"/>
      <c r="C138" s="11"/>
      <c r="D138" s="29">
        <f>E138</f>
        <v>984</v>
      </c>
      <c r="E138" s="29">
        <f>E143</f>
        <v>984</v>
      </c>
      <c r="F138" s="29"/>
      <c r="G138" s="29">
        <f>H138</f>
        <v>0</v>
      </c>
      <c r="H138" s="29">
        <f>H143</f>
        <v>0</v>
      </c>
      <c r="I138" s="29"/>
      <c r="J138" s="29">
        <f>K138</f>
        <v>0</v>
      </c>
      <c r="K138" s="29">
        <f>K143</f>
        <v>0</v>
      </c>
      <c r="L138" s="29"/>
    </row>
    <row r="139" spans="1:12" s="2" customFormat="1" ht="15.75" customHeight="1">
      <c r="A139" s="11" t="s">
        <v>14</v>
      </c>
      <c r="B139" s="6"/>
      <c r="C139" s="11"/>
      <c r="D139" s="29"/>
      <c r="E139" s="29"/>
      <c r="F139" s="29"/>
      <c r="G139" s="29"/>
      <c r="H139" s="29"/>
      <c r="I139" s="29"/>
      <c r="J139" s="29"/>
      <c r="K139" s="29"/>
      <c r="L139" s="29"/>
    </row>
    <row r="140" spans="1:12" s="2" customFormat="1" ht="15" customHeight="1">
      <c r="A140" s="11" t="s">
        <v>15</v>
      </c>
      <c r="B140" s="57"/>
      <c r="C140" s="62"/>
      <c r="D140" s="68"/>
      <c r="E140" s="68"/>
      <c r="F140" s="68"/>
      <c r="G140" s="68"/>
      <c r="H140" s="68"/>
      <c r="I140" s="68"/>
      <c r="J140" s="68"/>
      <c r="K140" s="68"/>
      <c r="L140" s="68"/>
    </row>
    <row r="141" spans="1:12" s="2" customFormat="1">
      <c r="A141" s="11" t="s">
        <v>19</v>
      </c>
      <c r="B141" s="58"/>
      <c r="C141" s="62"/>
      <c r="D141" s="69"/>
      <c r="E141" s="69"/>
      <c r="F141" s="69"/>
      <c r="G141" s="69"/>
      <c r="H141" s="69"/>
      <c r="I141" s="69"/>
      <c r="J141" s="69"/>
      <c r="K141" s="69"/>
      <c r="L141" s="69"/>
    </row>
    <row r="142" spans="1:12" s="2" customFormat="1" ht="89.25" customHeight="1">
      <c r="A142" s="11" t="s">
        <v>55</v>
      </c>
      <c r="B142" s="30" t="s">
        <v>25</v>
      </c>
      <c r="C142" s="6" t="s">
        <v>64</v>
      </c>
      <c r="D142" s="29">
        <f>SUM(D143:D146)</f>
        <v>984</v>
      </c>
      <c r="E142" s="29">
        <f>SUM(E143:E146)</f>
        <v>984</v>
      </c>
      <c r="F142" s="29"/>
      <c r="G142" s="29">
        <f>SUM(G143:G146)</f>
        <v>0</v>
      </c>
      <c r="H142" s="29">
        <f>SUM(H143:H146)</f>
        <v>0</v>
      </c>
      <c r="I142" s="29"/>
      <c r="J142" s="29">
        <f>SUM(J143:J146)</f>
        <v>0</v>
      </c>
      <c r="K142" s="29">
        <f>SUM(K143:K146)</f>
        <v>0</v>
      </c>
      <c r="L142" s="29"/>
    </row>
    <row r="143" spans="1:12" s="2" customFormat="1">
      <c r="A143" s="11" t="s">
        <v>13</v>
      </c>
      <c r="B143" s="6"/>
      <c r="C143" s="11"/>
      <c r="D143" s="29">
        <f>E143</f>
        <v>984</v>
      </c>
      <c r="E143" s="29">
        <v>984</v>
      </c>
      <c r="F143" s="29"/>
      <c r="G143" s="29">
        <f>H143</f>
        <v>0</v>
      </c>
      <c r="H143" s="29">
        <v>0</v>
      </c>
      <c r="I143" s="29"/>
      <c r="J143" s="29">
        <f>K143</f>
        <v>0</v>
      </c>
      <c r="K143" s="29">
        <v>0</v>
      </c>
      <c r="L143" s="29"/>
    </row>
    <row r="144" spans="1:12" s="2" customFormat="1">
      <c r="A144" s="11" t="s">
        <v>14</v>
      </c>
      <c r="B144" s="6"/>
      <c r="C144" s="11"/>
      <c r="D144" s="29"/>
      <c r="E144" s="29"/>
      <c r="F144" s="29"/>
      <c r="G144" s="29"/>
      <c r="H144" s="29"/>
      <c r="I144" s="29"/>
      <c r="J144" s="29"/>
      <c r="K144" s="29"/>
      <c r="L144" s="29"/>
    </row>
    <row r="145" spans="1:12" s="2" customFormat="1">
      <c r="A145" s="11" t="s">
        <v>15</v>
      </c>
      <c r="B145" s="57"/>
      <c r="C145" s="62"/>
      <c r="D145" s="68"/>
      <c r="E145" s="68"/>
      <c r="F145" s="68"/>
      <c r="G145" s="68"/>
      <c r="H145" s="68"/>
      <c r="I145" s="68"/>
      <c r="J145" s="68"/>
      <c r="K145" s="68"/>
      <c r="L145" s="68"/>
    </row>
    <row r="146" spans="1:12" s="2" customFormat="1">
      <c r="A146" s="11" t="s">
        <v>19</v>
      </c>
      <c r="B146" s="58"/>
      <c r="C146" s="62"/>
      <c r="D146" s="69"/>
      <c r="E146" s="69"/>
      <c r="F146" s="69"/>
      <c r="G146" s="69"/>
      <c r="H146" s="69"/>
      <c r="I146" s="69"/>
      <c r="J146" s="69"/>
      <c r="K146" s="69"/>
      <c r="L146" s="69"/>
    </row>
    <row r="147" spans="1:12" s="2" customFormat="1" ht="39" customHeight="1">
      <c r="A147" s="59" t="s">
        <v>26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1"/>
    </row>
    <row r="148" spans="1:12" s="2" customFormat="1" ht="30" customHeight="1">
      <c r="A148" s="1" t="s">
        <v>18</v>
      </c>
      <c r="B148" s="6"/>
      <c r="C148" s="11"/>
      <c r="D148" s="29">
        <f>SUM(D149:D152)</f>
        <v>20000</v>
      </c>
      <c r="E148" s="29">
        <f>SUM(E149:E152)</f>
        <v>20000</v>
      </c>
      <c r="F148" s="29"/>
      <c r="G148" s="29">
        <f>SUM(G149:G152)</f>
        <v>0</v>
      </c>
      <c r="H148" s="29">
        <f>SUM(H149:H152)</f>
        <v>0</v>
      </c>
      <c r="I148" s="29"/>
      <c r="J148" s="29">
        <f>SUM(J149:J152)</f>
        <v>0</v>
      </c>
      <c r="K148" s="29">
        <f>SUM(K149:K152)</f>
        <v>0</v>
      </c>
      <c r="L148" s="29"/>
    </row>
    <row r="149" spans="1:12" s="2" customFormat="1" ht="14.25" customHeight="1">
      <c r="A149" s="1" t="s">
        <v>13</v>
      </c>
      <c r="B149" s="6"/>
      <c r="C149" s="11"/>
      <c r="D149" s="29">
        <f>E149</f>
        <v>20000</v>
      </c>
      <c r="E149" s="29">
        <f>E154</f>
        <v>20000</v>
      </c>
      <c r="F149" s="29"/>
      <c r="G149" s="29">
        <f>H149</f>
        <v>0</v>
      </c>
      <c r="H149" s="29">
        <f>H154</f>
        <v>0</v>
      </c>
      <c r="I149" s="29"/>
      <c r="J149" s="29">
        <f>K149</f>
        <v>0</v>
      </c>
      <c r="K149" s="29">
        <f>K154</f>
        <v>0</v>
      </c>
      <c r="L149" s="29"/>
    </row>
    <row r="150" spans="1:12" s="2" customFormat="1" ht="16.5" customHeight="1">
      <c r="A150" s="1" t="s">
        <v>14</v>
      </c>
      <c r="B150" s="6"/>
      <c r="C150" s="11"/>
      <c r="D150" s="29"/>
      <c r="E150" s="29"/>
      <c r="F150" s="29"/>
      <c r="G150" s="29"/>
      <c r="H150" s="29"/>
      <c r="I150" s="29"/>
      <c r="J150" s="29"/>
      <c r="K150" s="29"/>
      <c r="L150" s="29"/>
    </row>
    <row r="151" spans="1:12" s="2" customFormat="1" ht="14.25" customHeight="1">
      <c r="A151" s="11" t="s">
        <v>15</v>
      </c>
      <c r="B151" s="57"/>
      <c r="C151" s="62"/>
      <c r="D151" s="68"/>
      <c r="E151" s="68"/>
      <c r="F151" s="68"/>
      <c r="G151" s="68"/>
      <c r="H151" s="68"/>
      <c r="I151" s="68"/>
      <c r="J151" s="68"/>
      <c r="K151" s="68"/>
      <c r="L151" s="68"/>
    </row>
    <row r="152" spans="1:12" s="2" customFormat="1" ht="26.25" customHeight="1">
      <c r="A152" s="1" t="s">
        <v>16</v>
      </c>
      <c r="B152" s="58"/>
      <c r="C152" s="62"/>
      <c r="D152" s="69"/>
      <c r="E152" s="69"/>
      <c r="F152" s="69"/>
      <c r="G152" s="69"/>
      <c r="H152" s="69"/>
      <c r="I152" s="69"/>
      <c r="J152" s="69"/>
      <c r="K152" s="69"/>
      <c r="L152" s="69"/>
    </row>
    <row r="153" spans="1:12" s="2" customFormat="1" ht="62.25" customHeight="1">
      <c r="A153" s="1" t="s">
        <v>56</v>
      </c>
      <c r="B153" s="6"/>
      <c r="C153" s="11"/>
      <c r="D153" s="29">
        <f>SUM(D154:D157)</f>
        <v>20000</v>
      </c>
      <c r="E153" s="29">
        <f>SUM(E154:E157)</f>
        <v>20000</v>
      </c>
      <c r="F153" s="29"/>
      <c r="G153" s="29">
        <f>SUM(G154:G157)</f>
        <v>0</v>
      </c>
      <c r="H153" s="29">
        <f>SUM(H154:H157)</f>
        <v>0</v>
      </c>
      <c r="I153" s="29"/>
      <c r="J153" s="29">
        <f>SUM(J154:J157)</f>
        <v>0</v>
      </c>
      <c r="K153" s="29">
        <f>SUM(K154:K157)</f>
        <v>0</v>
      </c>
      <c r="L153" s="29"/>
    </row>
    <row r="154" spans="1:12" s="2" customFormat="1" ht="15" customHeight="1">
      <c r="A154" s="11" t="s">
        <v>13</v>
      </c>
      <c r="B154" s="6"/>
      <c r="C154" s="11"/>
      <c r="D154" s="29">
        <f>E154</f>
        <v>20000</v>
      </c>
      <c r="E154" s="29">
        <f>E159</f>
        <v>20000</v>
      </c>
      <c r="F154" s="29"/>
      <c r="G154" s="29">
        <f>H154</f>
        <v>0</v>
      </c>
      <c r="H154" s="29">
        <f>H159</f>
        <v>0</v>
      </c>
      <c r="I154" s="29"/>
      <c r="J154" s="29">
        <f>K154</f>
        <v>0</v>
      </c>
      <c r="K154" s="29">
        <f>K159</f>
        <v>0</v>
      </c>
      <c r="L154" s="29"/>
    </row>
    <row r="155" spans="1:12" s="2" customFormat="1" ht="12.75" customHeight="1">
      <c r="A155" s="11" t="s">
        <v>14</v>
      </c>
      <c r="B155" s="6"/>
      <c r="C155" s="11"/>
      <c r="D155" s="29"/>
      <c r="E155" s="29"/>
      <c r="F155" s="29"/>
      <c r="G155" s="29"/>
      <c r="H155" s="29"/>
      <c r="I155" s="29"/>
      <c r="J155" s="29"/>
      <c r="K155" s="29"/>
      <c r="L155" s="29"/>
    </row>
    <row r="156" spans="1:12" s="2" customFormat="1" ht="13.5" customHeight="1">
      <c r="A156" s="11" t="s">
        <v>15</v>
      </c>
      <c r="B156" s="57"/>
      <c r="C156" s="62"/>
      <c r="D156" s="68"/>
      <c r="E156" s="68"/>
      <c r="F156" s="68"/>
      <c r="G156" s="68"/>
      <c r="H156" s="68"/>
      <c r="I156" s="68"/>
      <c r="J156" s="68"/>
      <c r="K156" s="68"/>
      <c r="L156" s="68"/>
    </row>
    <row r="157" spans="1:12" s="2" customFormat="1" ht="12.75" customHeight="1">
      <c r="A157" s="11" t="s">
        <v>19</v>
      </c>
      <c r="B157" s="58"/>
      <c r="C157" s="62"/>
      <c r="D157" s="69"/>
      <c r="E157" s="69"/>
      <c r="F157" s="69"/>
      <c r="G157" s="69"/>
      <c r="H157" s="69"/>
      <c r="I157" s="69"/>
      <c r="J157" s="69"/>
      <c r="K157" s="69"/>
      <c r="L157" s="69"/>
    </row>
    <row r="158" spans="1:12" s="2" customFormat="1" ht="63" customHeight="1">
      <c r="A158" s="11" t="s">
        <v>57</v>
      </c>
      <c r="B158" s="30" t="s">
        <v>25</v>
      </c>
      <c r="C158" s="32" t="s">
        <v>64</v>
      </c>
      <c r="D158" s="29">
        <f>SUM(D159:D162)</f>
        <v>20000</v>
      </c>
      <c r="E158" s="29">
        <f>SUM(E159:E162)</f>
        <v>20000</v>
      </c>
      <c r="F158" s="29"/>
      <c r="G158" s="29">
        <f>SUM(G159:G162)</f>
        <v>0</v>
      </c>
      <c r="H158" s="29">
        <f>SUM(H159:H162)</f>
        <v>0</v>
      </c>
      <c r="I158" s="29"/>
      <c r="J158" s="29">
        <f>SUM(J159:J162)</f>
        <v>0</v>
      </c>
      <c r="K158" s="29">
        <f>SUM(K159:K162)</f>
        <v>0</v>
      </c>
      <c r="L158" s="29"/>
    </row>
    <row r="159" spans="1:12" s="2" customFormat="1" ht="18.75" customHeight="1">
      <c r="A159" s="11" t="s">
        <v>13</v>
      </c>
      <c r="B159" s="6"/>
      <c r="C159" s="11"/>
      <c r="D159" s="29">
        <f>E159</f>
        <v>20000</v>
      </c>
      <c r="E159" s="29">
        <v>20000</v>
      </c>
      <c r="F159" s="29"/>
      <c r="G159" s="29">
        <f>H159</f>
        <v>0</v>
      </c>
      <c r="H159" s="29">
        <v>0</v>
      </c>
      <c r="I159" s="29"/>
      <c r="J159" s="29">
        <f>K159</f>
        <v>0</v>
      </c>
      <c r="K159" s="29">
        <v>0</v>
      </c>
      <c r="L159" s="29"/>
    </row>
    <row r="160" spans="1:12" s="2" customFormat="1" ht="18" customHeight="1">
      <c r="A160" s="11" t="s">
        <v>14</v>
      </c>
      <c r="B160" s="6"/>
      <c r="C160" s="11"/>
      <c r="D160" s="29"/>
      <c r="E160" s="29"/>
      <c r="F160" s="29"/>
      <c r="G160" s="31"/>
      <c r="H160" s="29"/>
      <c r="I160" s="29"/>
      <c r="J160" s="29"/>
      <c r="K160" s="29"/>
      <c r="L160" s="29"/>
    </row>
    <row r="161" spans="1:12" s="2" customFormat="1" ht="11.25" customHeight="1">
      <c r="A161" s="11" t="s">
        <v>15</v>
      </c>
      <c r="B161" s="6"/>
      <c r="C161" s="11"/>
      <c r="D161" s="29"/>
      <c r="E161" s="29"/>
      <c r="F161" s="29"/>
      <c r="G161" s="31"/>
      <c r="H161" s="29"/>
      <c r="I161" s="29"/>
      <c r="J161" s="29"/>
      <c r="K161" s="29"/>
      <c r="L161" s="29"/>
    </row>
    <row r="162" spans="1:12" s="2" customFormat="1">
      <c r="A162" s="11" t="s">
        <v>19</v>
      </c>
      <c r="B162" s="6"/>
      <c r="C162" s="11"/>
      <c r="D162" s="29"/>
      <c r="E162" s="29"/>
      <c r="F162" s="29"/>
      <c r="G162" s="31"/>
      <c r="H162" s="29"/>
      <c r="I162" s="29"/>
      <c r="J162" s="29"/>
      <c r="K162" s="29"/>
      <c r="L162" s="29"/>
    </row>
    <row r="163" spans="1:12" s="3" customFormat="1">
      <c r="B163" s="7"/>
      <c r="D163" s="8"/>
      <c r="E163" s="8"/>
      <c r="F163" s="8"/>
      <c r="G163" s="8"/>
      <c r="H163" s="8"/>
      <c r="I163" s="8"/>
      <c r="J163" s="9"/>
      <c r="K163" s="9"/>
      <c r="L163" s="9"/>
    </row>
    <row r="165" spans="1:12" ht="18.75" customHeight="1">
      <c r="A165" s="39" t="s">
        <v>70</v>
      </c>
      <c r="B165" s="39"/>
      <c r="C165" s="39"/>
      <c r="D165" s="38"/>
      <c r="E165" s="35"/>
      <c r="F165" s="35"/>
      <c r="G165" s="35"/>
      <c r="H165" s="35"/>
      <c r="I165" s="35"/>
      <c r="J165" s="35"/>
      <c r="K165" s="35"/>
      <c r="L165" s="33"/>
    </row>
    <row r="166" spans="1:12" ht="18.75">
      <c r="A166" s="39"/>
      <c r="B166" s="39"/>
      <c r="C166" s="39"/>
      <c r="D166" s="38"/>
      <c r="E166" s="35"/>
      <c r="F166" s="35"/>
      <c r="G166" s="35"/>
      <c r="H166" s="35"/>
      <c r="I166" s="35"/>
      <c r="J166" s="37" t="s">
        <v>69</v>
      </c>
      <c r="K166" s="35"/>
      <c r="L166" s="33"/>
    </row>
    <row r="167" spans="1:12">
      <c r="A167" s="33"/>
      <c r="B167" s="34"/>
      <c r="C167" s="33"/>
      <c r="D167" s="33"/>
      <c r="E167" s="33"/>
      <c r="F167" s="33"/>
      <c r="G167" s="33"/>
      <c r="H167" s="33"/>
      <c r="I167" s="33"/>
      <c r="J167" s="33"/>
      <c r="K167" s="33"/>
      <c r="L167" s="33"/>
    </row>
    <row r="168" spans="1:12">
      <c r="A168" s="33"/>
      <c r="B168" s="34"/>
      <c r="C168" s="33"/>
      <c r="D168" s="33"/>
      <c r="E168" s="33"/>
      <c r="F168" s="33"/>
      <c r="G168" s="33"/>
      <c r="H168" s="33"/>
      <c r="I168" s="33"/>
      <c r="J168" s="33"/>
      <c r="K168" s="33"/>
      <c r="L168" s="33"/>
    </row>
  </sheetData>
  <mergeCells count="328">
    <mergeCell ref="C129:C130"/>
    <mergeCell ref="D129:D130"/>
    <mergeCell ref="E129:E130"/>
    <mergeCell ref="F129:F130"/>
    <mergeCell ref="G129:G130"/>
    <mergeCell ref="H129:H130"/>
    <mergeCell ref="I129:I130"/>
    <mergeCell ref="J129:J130"/>
    <mergeCell ref="K129:K130"/>
    <mergeCell ref="I114:I115"/>
    <mergeCell ref="J114:J115"/>
    <mergeCell ref="K124:K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C119:C120"/>
    <mergeCell ref="D119:D120"/>
    <mergeCell ref="E119:E120"/>
    <mergeCell ref="F119:F120"/>
    <mergeCell ref="G119:G120"/>
    <mergeCell ref="H119:H120"/>
    <mergeCell ref="I119:I120"/>
    <mergeCell ref="K119:K120"/>
    <mergeCell ref="C114:C115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G73:G74"/>
    <mergeCell ref="G78:G79"/>
    <mergeCell ref="F73:F74"/>
    <mergeCell ref="F78:F79"/>
    <mergeCell ref="E73:E74"/>
    <mergeCell ref="E78:E79"/>
    <mergeCell ref="D73:D74"/>
    <mergeCell ref="D78:D79"/>
    <mergeCell ref="C57:C58"/>
    <mergeCell ref="D57:D58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145:L146"/>
    <mergeCell ref="L151:L152"/>
    <mergeCell ref="L156:L157"/>
    <mergeCell ref="L68:L69"/>
    <mergeCell ref="L73:L74"/>
    <mergeCell ref="L78:L79"/>
    <mergeCell ref="L94:L95"/>
    <mergeCell ref="L99:L100"/>
    <mergeCell ref="L104:L105"/>
    <mergeCell ref="L88:L89"/>
    <mergeCell ref="L114:L115"/>
    <mergeCell ref="L119:L120"/>
    <mergeCell ref="L124:L125"/>
    <mergeCell ref="L129:L130"/>
    <mergeCell ref="L83:L84"/>
    <mergeCell ref="L16:L17"/>
    <mergeCell ref="L22:L23"/>
    <mergeCell ref="L27:L28"/>
    <mergeCell ref="L32:L33"/>
    <mergeCell ref="L37:L38"/>
    <mergeCell ref="L42:L43"/>
    <mergeCell ref="L47:L48"/>
    <mergeCell ref="L52:L53"/>
    <mergeCell ref="L140:L141"/>
    <mergeCell ref="L57:L58"/>
    <mergeCell ref="L62:L63"/>
    <mergeCell ref="J151:J152"/>
    <mergeCell ref="J156:J157"/>
    <mergeCell ref="K16:K17"/>
    <mergeCell ref="K22:K23"/>
    <mergeCell ref="K27:K28"/>
    <mergeCell ref="K32:K33"/>
    <mergeCell ref="K37:K38"/>
    <mergeCell ref="K42:K43"/>
    <mergeCell ref="K47:K48"/>
    <mergeCell ref="K52:K53"/>
    <mergeCell ref="K68:K69"/>
    <mergeCell ref="K73:K74"/>
    <mergeCell ref="K78:K79"/>
    <mergeCell ref="K94:K95"/>
    <mergeCell ref="K99:K100"/>
    <mergeCell ref="K104:K105"/>
    <mergeCell ref="K109:K110"/>
    <mergeCell ref="K135:K136"/>
    <mergeCell ref="K140:K141"/>
    <mergeCell ref="K145:K146"/>
    <mergeCell ref="K151:K152"/>
    <mergeCell ref="K156:K157"/>
    <mergeCell ref="K57:K58"/>
    <mergeCell ref="K114:K115"/>
    <mergeCell ref="H73:H74"/>
    <mergeCell ref="H78:H79"/>
    <mergeCell ref="H94:H95"/>
    <mergeCell ref="J135:J136"/>
    <mergeCell ref="J140:J141"/>
    <mergeCell ref="J145:J146"/>
    <mergeCell ref="J16:J17"/>
    <mergeCell ref="J22:J23"/>
    <mergeCell ref="J27:J28"/>
    <mergeCell ref="J32:J33"/>
    <mergeCell ref="J37:J38"/>
    <mergeCell ref="J42:J43"/>
    <mergeCell ref="J47:J48"/>
    <mergeCell ref="J52:J53"/>
    <mergeCell ref="J68:J69"/>
    <mergeCell ref="J119:J120"/>
    <mergeCell ref="J94:J95"/>
    <mergeCell ref="J99:J100"/>
    <mergeCell ref="J104:J105"/>
    <mergeCell ref="J109:J110"/>
    <mergeCell ref="I57:I58"/>
    <mergeCell ref="J57:J58"/>
    <mergeCell ref="J73:J74"/>
    <mergeCell ref="J78:J79"/>
    <mergeCell ref="H99:H100"/>
    <mergeCell ref="H104:H105"/>
    <mergeCell ref="H109:H110"/>
    <mergeCell ref="H156:H157"/>
    <mergeCell ref="I16:I17"/>
    <mergeCell ref="I22:I23"/>
    <mergeCell ref="I27:I28"/>
    <mergeCell ref="I32:I33"/>
    <mergeCell ref="I37:I38"/>
    <mergeCell ref="I42:I43"/>
    <mergeCell ref="I47:I48"/>
    <mergeCell ref="I52:I53"/>
    <mergeCell ref="I68:I69"/>
    <mergeCell ref="I73:I74"/>
    <mergeCell ref="I78:I79"/>
    <mergeCell ref="I94:I95"/>
    <mergeCell ref="I99:I100"/>
    <mergeCell ref="I104:I105"/>
    <mergeCell ref="I109:I110"/>
    <mergeCell ref="I135:I136"/>
    <mergeCell ref="I140:I141"/>
    <mergeCell ref="I145:I146"/>
    <mergeCell ref="I151:I152"/>
    <mergeCell ref="I156:I157"/>
    <mergeCell ref="H16:H17"/>
    <mergeCell ref="H22:H23"/>
    <mergeCell ref="H27:H28"/>
    <mergeCell ref="H32:H33"/>
    <mergeCell ref="H37:H38"/>
    <mergeCell ref="H42:H43"/>
    <mergeCell ref="H47:H48"/>
    <mergeCell ref="H52:H53"/>
    <mergeCell ref="H68:H69"/>
    <mergeCell ref="H57:H58"/>
    <mergeCell ref="G16:G17"/>
    <mergeCell ref="G22:G23"/>
    <mergeCell ref="G27:G28"/>
    <mergeCell ref="G32:G33"/>
    <mergeCell ref="G37:G38"/>
    <mergeCell ref="G42:G43"/>
    <mergeCell ref="G47:G48"/>
    <mergeCell ref="G52:G53"/>
    <mergeCell ref="G68:G69"/>
    <mergeCell ref="G57:G58"/>
    <mergeCell ref="F16:F17"/>
    <mergeCell ref="F22:F23"/>
    <mergeCell ref="F27:F28"/>
    <mergeCell ref="F32:F33"/>
    <mergeCell ref="F37:F38"/>
    <mergeCell ref="F42:F43"/>
    <mergeCell ref="F47:F48"/>
    <mergeCell ref="F52:F53"/>
    <mergeCell ref="F68:F69"/>
    <mergeCell ref="F57:F58"/>
    <mergeCell ref="E52:E53"/>
    <mergeCell ref="E68:E69"/>
    <mergeCell ref="E57:E58"/>
    <mergeCell ref="E94:E95"/>
    <mergeCell ref="E99:E100"/>
    <mergeCell ref="E104:E105"/>
    <mergeCell ref="E109:E110"/>
    <mergeCell ref="F135:F136"/>
    <mergeCell ref="F140:F141"/>
    <mergeCell ref="F114:F115"/>
    <mergeCell ref="F94:F95"/>
    <mergeCell ref="F99:F100"/>
    <mergeCell ref="F104:F105"/>
    <mergeCell ref="F109:F110"/>
    <mergeCell ref="C156:C157"/>
    <mergeCell ref="L109:L110"/>
    <mergeCell ref="L135:L136"/>
    <mergeCell ref="B156:B157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K83:K84"/>
    <mergeCell ref="D151:D152"/>
    <mergeCell ref="D156:D157"/>
    <mergeCell ref="E151:E152"/>
    <mergeCell ref="E156:E157"/>
    <mergeCell ref="F151:F152"/>
    <mergeCell ref="F156:F157"/>
    <mergeCell ref="G151:G152"/>
    <mergeCell ref="G156:G157"/>
    <mergeCell ref="H151:H152"/>
    <mergeCell ref="D135:D136"/>
    <mergeCell ref="C68:C69"/>
    <mergeCell ref="C73:C74"/>
    <mergeCell ref="C78:C79"/>
    <mergeCell ref="C94:C95"/>
    <mergeCell ref="C99:C100"/>
    <mergeCell ref="C104:C105"/>
    <mergeCell ref="C109:C110"/>
    <mergeCell ref="C135:C136"/>
    <mergeCell ref="A64:L64"/>
    <mergeCell ref="A90:L90"/>
    <mergeCell ref="D114:D115"/>
    <mergeCell ref="D68:D69"/>
    <mergeCell ref="D94:D95"/>
    <mergeCell ref="D99:D100"/>
    <mergeCell ref="D104:D105"/>
    <mergeCell ref="D109:D110"/>
    <mergeCell ref="E135:E136"/>
    <mergeCell ref="E114:E115"/>
    <mergeCell ref="G135:G136"/>
    <mergeCell ref="G114:G115"/>
    <mergeCell ref="G94:G95"/>
    <mergeCell ref="G99:G100"/>
    <mergeCell ref="G104:G105"/>
    <mergeCell ref="G109:G110"/>
    <mergeCell ref="C16:C17"/>
    <mergeCell ref="C22:C23"/>
    <mergeCell ref="C27:C28"/>
    <mergeCell ref="C32:C33"/>
    <mergeCell ref="C37:C38"/>
    <mergeCell ref="C42:C43"/>
    <mergeCell ref="C47:C48"/>
    <mergeCell ref="C52:C53"/>
    <mergeCell ref="A18:L18"/>
    <mergeCell ref="D16:D17"/>
    <mergeCell ref="D22:D23"/>
    <mergeCell ref="D27:D28"/>
    <mergeCell ref="D32:D33"/>
    <mergeCell ref="D37:D38"/>
    <mergeCell ref="D42:D43"/>
    <mergeCell ref="D47:D48"/>
    <mergeCell ref="D52:D53"/>
    <mergeCell ref="E16:E17"/>
    <mergeCell ref="E22:E23"/>
    <mergeCell ref="E27:E28"/>
    <mergeCell ref="E32:E33"/>
    <mergeCell ref="E37:E38"/>
    <mergeCell ref="E42:E43"/>
    <mergeCell ref="E47:E48"/>
    <mergeCell ref="B140:B141"/>
    <mergeCell ref="B145:B146"/>
    <mergeCell ref="B88:B89"/>
    <mergeCell ref="B119:B120"/>
    <mergeCell ref="B114:B115"/>
    <mergeCell ref="B129:B130"/>
    <mergeCell ref="B124:B125"/>
    <mergeCell ref="B151:B152"/>
    <mergeCell ref="A131:L131"/>
    <mergeCell ref="A147:L147"/>
    <mergeCell ref="C140:C141"/>
    <mergeCell ref="C145:C146"/>
    <mergeCell ref="C151:C152"/>
    <mergeCell ref="D140:D141"/>
    <mergeCell ref="D145:D146"/>
    <mergeCell ref="E140:E141"/>
    <mergeCell ref="E145:E146"/>
    <mergeCell ref="F145:F146"/>
    <mergeCell ref="G140:G141"/>
    <mergeCell ref="G145:G146"/>
    <mergeCell ref="H135:H136"/>
    <mergeCell ref="H140:H141"/>
    <mergeCell ref="H145:H146"/>
    <mergeCell ref="H114:H115"/>
    <mergeCell ref="B62:B63"/>
    <mergeCell ref="B57:B58"/>
    <mergeCell ref="B73:B74"/>
    <mergeCell ref="B78:B79"/>
    <mergeCell ref="B94:B95"/>
    <mergeCell ref="B99:B100"/>
    <mergeCell ref="B104:B105"/>
    <mergeCell ref="B109:B110"/>
    <mergeCell ref="B135:B136"/>
    <mergeCell ref="A165:C166"/>
    <mergeCell ref="P1:T1"/>
    <mergeCell ref="A2:L2"/>
    <mergeCell ref="A3:L3"/>
    <mergeCell ref="A4:L4"/>
    <mergeCell ref="A5:L5"/>
    <mergeCell ref="A6:L6"/>
    <mergeCell ref="A8:L8"/>
    <mergeCell ref="D10:F10"/>
    <mergeCell ref="G10:I10"/>
    <mergeCell ref="J10:L10"/>
    <mergeCell ref="C10:C11"/>
    <mergeCell ref="A10:A11"/>
    <mergeCell ref="B10:B11"/>
    <mergeCell ref="K1:L1"/>
    <mergeCell ref="B16:B17"/>
    <mergeCell ref="B22:B23"/>
    <mergeCell ref="B27:B28"/>
    <mergeCell ref="B32:B33"/>
    <mergeCell ref="B37:B38"/>
    <mergeCell ref="B42:B43"/>
    <mergeCell ref="B47:B48"/>
    <mergeCell ref="B52:B53"/>
    <mergeCell ref="B68:B69"/>
  </mergeCells>
  <pageMargins left="0.78740157480314965" right="0.39370078740157483" top="1.1811023622047245" bottom="0.39370078740157483" header="0.31496062992125984" footer="0.31496062992125984"/>
  <pageSetup paperSize="9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Титаренко Валерія Валеріївна</cp:lastModifiedBy>
  <cp:lastPrinted>2026-05-25T11:52:15Z</cp:lastPrinted>
  <dcterms:created xsi:type="dcterms:W3CDTF">2024-07-22T07:39:00Z</dcterms:created>
  <dcterms:modified xsi:type="dcterms:W3CDTF">2026-05-25T12:59:12Z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182A26A1749A4F6F8C155E83A3B1EA14_12</vt:lpwstr>
  </property>
  <property fmtid="{D5CDD505-2E9C-101B-9397-08002B2CF9AE}" pid="3" name="KSOProductBuildVer">
    <vt:lpwstr>1049-12.2.0.20326</vt:lpwstr>
  </property>
</Properties>
</file>