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0"/>
  </bookViews>
  <sheets>
    <sheet name="дод 2" sheetId="1" r:id="rId1"/>
  </sheets>
  <definedNames>
    <definedName name="_xlnm.Print_Titles" localSheetId="0">'дод 2'!$11:$11</definedName>
    <definedName name="_xlnm.Print_Area" localSheetId="0">'дод 2'!$A$1:$M$68</definedName>
  </definedNames>
  <calcPr fullCalcOnLoad="1"/>
</workbook>
</file>

<file path=xl/sharedStrings.xml><?xml version="1.0" encoding="utf-8"?>
<sst xmlns="http://schemas.openxmlformats.org/spreadsheetml/2006/main" count="104" uniqueCount="79">
  <si>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</si>
  <si>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</si>
  <si>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</si>
  <si>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</si>
  <si>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</si>
  <si>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Обсяги капітальних вкладень бюджету у розрізі інвестиційних проектів у 2022 році</t>
  </si>
  <si>
    <t>Загальний період реалізації проекту,                   (рік початку і завершення)</t>
  </si>
  <si>
    <t>Загальна вартість проекту,                       гривень</t>
  </si>
  <si>
    <t>Усього</t>
  </si>
  <si>
    <t>х</t>
  </si>
  <si>
    <t>(код бюджету)</t>
  </si>
  <si>
    <t>Очікуваний рівень готовності проекту на кінець 2022 року, %</t>
  </si>
  <si>
    <t>Департамент інфраструктури міста Сумської міської ради</t>
  </si>
  <si>
    <t>Будівництво об'єктів житлово-комунального господарства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</si>
  <si>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 до перехрестя вул. Черкаська та вул. Лінійна в м. Суми</t>
  </si>
  <si>
    <t>2018-2022</t>
  </si>
  <si>
    <t>Реконструкція (санація) самотічного каналізаційного колектора Д-500 від вул. 1-ої Замостянської по вул.Черкаській до перехрестя вул.Черкаської із вул.Лінійною в м.Суми</t>
  </si>
  <si>
    <t>2021-2022</t>
  </si>
  <si>
    <t>Будівництво інших об'єктів комунальної власності</t>
  </si>
  <si>
    <t>Реконструкція фонтану «Садко» в м. Суми</t>
  </si>
  <si>
    <t>Управління капітального будівництва та дорожнього господарства Сумської міської ради</t>
  </si>
  <si>
    <t>Нове будівництво інженерних мереж за адресою: м. Суми, район заводу «Центроліт»</t>
  </si>
  <si>
    <t>2022-2024</t>
  </si>
  <si>
    <t>Будівництво освітніх установ та закладів</t>
  </si>
  <si>
    <t>Нове будівництво елементів благоустрою території дитячого садка по вул. Інтернаціоналістів, 35 в м. Суми</t>
  </si>
  <si>
    <t>Реконструкція 1-го поверху КУ «ССШ № 3» по вул. 20 років Перемоги, 9</t>
  </si>
  <si>
    <t>Будівництво медичних установ та закладів</t>
  </si>
  <si>
    <t>Реконструкція неврологічного відділення КУ  «СМКЛ № 4» по вул. Металургів, 38</t>
  </si>
  <si>
    <t>2018-2023</t>
  </si>
  <si>
    <t>Будівництво установ та закладів культури</t>
  </si>
  <si>
    <t>Реконструкція будівлі Великочернеччинського будинку культури за адресою: Сумська область, Сумський район, с. В.Чернеччина, вул. Центральна, 3</t>
  </si>
  <si>
    <t>Будівництво споруд, установ та закладів фізичної культури і спорту</t>
  </si>
  <si>
    <t xml:space="preserve">Реконструкція стадіону «Авангард» </t>
  </si>
  <si>
    <t>2021-2023</t>
  </si>
  <si>
    <t>Нове будівництво кладовища в районі 40-ї підстанції в м. Суми</t>
  </si>
  <si>
    <t>2017-2023</t>
  </si>
  <si>
    <t>Нове будівництво кладовища в районі селища Новоселиця за адресою: Сумська обл., Сумський р., Верхньосироватська с/рада</t>
  </si>
  <si>
    <t>2014-2025</t>
  </si>
  <si>
    <t>Нове будівництво скейт-парку по вул. Ковпака, 77Б-81Б в м. Суми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</si>
  <si>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</si>
  <si>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</si>
  <si>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2019-2025</t>
  </si>
  <si>
    <t>0443</t>
  </si>
  <si>
    <t>0490</t>
  </si>
  <si>
    <t>(грн)</t>
  </si>
  <si>
    <t>0470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</si>
  <si>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</si>
  <si>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</si>
  <si>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Заходи з енергозбереження</t>
  </si>
  <si>
    <t>Обсяг капітальних вкладень бюджету міської ТГ всього, гривень</t>
  </si>
  <si>
    <t xml:space="preserve">Нове будівництво дитячого майданчика на території КУ Сумська ЗОШ І-ІІІ ступенів №12 ім. Б. Берестовського за адресою: м. Суми, вул. Засумська, 3 </t>
  </si>
  <si>
    <t xml:space="preserve">Реконструкція скверу «Дружба» в м. Суми </t>
  </si>
  <si>
    <t>Нове будівництво об'єкту сортування та подрібнення будівельних та ремонтних відходів в м. Суми</t>
  </si>
  <si>
    <t>Нове будівництво спортивних майданчиків</t>
  </si>
  <si>
    <t>Нове будівництво дитячих майданчиків</t>
  </si>
  <si>
    <t>Нове будівництво спортивно-оздоровчого комплексу (р-н 23 школи) в м.Суми</t>
  </si>
  <si>
    <t>Нове будівництво двох об'єктів первинного сортування та переробки будівельних та ремонтних відходів в м. Суми</t>
  </si>
  <si>
    <t>Реконструкція майданчику для складування рослинних відходів по вул. М.Лукаша в м.Суми</t>
  </si>
  <si>
    <t>Нове будівництво спортивно-оздоровчого комплексу по вул. Харківська, 3 в м.Суми</t>
  </si>
  <si>
    <t>Обсяг капітальних вкладень бюджету міської ТГ у 2022 році,                       гривень</t>
  </si>
  <si>
    <t>Нове будівництво спортивного майданчика по вул. Інтернаціоналістів, 22 в м.Суми</t>
  </si>
  <si>
    <t xml:space="preserve">Будівництво зовнішніх мереж водопостачання та водовідведення в парку ім. І.М. Кожедуба в м. Суми </t>
  </si>
  <si>
    <t xml:space="preserve">Реконструкція пішохідної доріжки по вул. Кринична </t>
  </si>
  <si>
    <t xml:space="preserve">Нове будівництво дитячих та спортивних майданчиків </t>
  </si>
  <si>
    <t xml:space="preserve">Реконструкція теплових мереж для забезпечення взаємного резервування теплових джерел Сумської ТЕЦ та КППВ в м. Суми </t>
  </si>
  <si>
    <t xml:space="preserve">Реконструкція п'ятого поверху адмінбудівлі по вул. Першотравнева, 21 в м. Суми </t>
  </si>
  <si>
    <t>Проектування, реставрація та охорона пам'яток архітектури</t>
  </si>
  <si>
    <t xml:space="preserve">Реставраційний ремонт приміщень по вул. Покровська, 9 в м. Суми </t>
  </si>
  <si>
    <t>Нове будівництво парку культури і відпочинку «Чешка» в м.Суми</t>
  </si>
  <si>
    <t xml:space="preserve">Нове будівництво інженерних мереж фізкультурного центру зимових видів спорту та активного відпочинку  «Льодова арена»  в Сумському міському парку імені І.М. Кожедуба </t>
  </si>
  <si>
    <t>Реконструкція електричних мереж вуличного освітлення в районі житлового будинку по просп. Тараса Шевченко, 12  в м. Суми</t>
  </si>
  <si>
    <t xml:space="preserve">Внесено змін                   +, -               </t>
  </si>
  <si>
    <t>Обсяг капітальних вкладень бюджету міської ТГ у 2022 році                             з урахуванням змін,                       гривень</t>
  </si>
  <si>
    <t>С.А.Липова</t>
  </si>
  <si>
    <t xml:space="preserve">до      рішення    Виконавчого комітету </t>
  </si>
  <si>
    <t xml:space="preserve">                                 Додаток  5</t>
  </si>
  <si>
    <t xml:space="preserve">Директор Департаменту фінансів, економіки та інвестицій </t>
  </si>
  <si>
    <t>Реконструкція (санація) самотічного каналізаційного колектора Д 400-600 мм від вул. Харківська, 30/1 по вул. Прокоф’єва до КНС-6</t>
  </si>
  <si>
    <r>
      <t xml:space="preserve">від  </t>
    </r>
    <r>
      <rPr>
        <sz val="16"/>
        <color indexed="9"/>
        <rFont val="Times New Roman"/>
        <family val="1"/>
      </rPr>
      <t>11.05.2022</t>
    </r>
    <r>
      <rPr>
        <sz val="16"/>
        <rFont val="Times New Roman"/>
        <family val="1"/>
      </rPr>
      <t xml:space="preserve"> № </t>
    </r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</si>
</sst>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7"/>
      <name val="Times New Roman"/>
      <family val="1"/>
    </font>
    <font>
      <sz val="7"/>
      <name val="Times New Roman"/>
      <family val="1"/>
    </font>
    <font>
      <b/>
      <sz val="13.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u val="single"/>
      <sz val="16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sz val="14"/>
      <color indexed="10"/>
      <name val="Times New Roman"/>
      <family val="1"/>
    </font>
    <font>
      <sz val="13"/>
      <name val="Calibri"/>
      <family val="2"/>
    </font>
    <font>
      <sz val="16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4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2" fillId="0" borderId="0" xfId="0" applyFont="1" applyFill="1" applyBorder="1" applyAlignment="1">
      <alignment vertical="center" textRotation="180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3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vertical="top"/>
    </xf>
    <xf numFmtId="3" fontId="37" fillId="0" borderId="0" xfId="0" applyNumberFormat="1" applyFont="1" applyFill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0" fontId="36" fillId="32" borderId="0" xfId="0" applyFont="1" applyFill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3" fontId="62" fillId="0" borderId="0" xfId="0" applyNumberFormat="1" applyFont="1" applyFill="1" applyAlignment="1">
      <alignment/>
    </xf>
    <xf numFmtId="0" fontId="2" fillId="0" borderId="0" xfId="0" applyFont="1" applyFill="1" applyAlignment="1" applyProtection="1">
      <alignment vertical="center"/>
      <protection/>
    </xf>
    <xf numFmtId="3" fontId="2" fillId="0" borderId="0" xfId="0" applyNumberFormat="1" applyFont="1" applyFill="1" applyAlignment="1">
      <alignment horizontal="left" vertical="center"/>
    </xf>
    <xf numFmtId="0" fontId="42" fillId="0" borderId="0" xfId="0" applyFont="1" applyFill="1" applyAlignment="1">
      <alignment/>
    </xf>
    <xf numFmtId="0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>
      <alignment/>
    </xf>
    <xf numFmtId="14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Border="1" applyAlignment="1">
      <alignment horizontal="left" vertical="distributed" wrapText="1"/>
    </xf>
    <xf numFmtId="0" fontId="19" fillId="0" borderId="0" xfId="0" applyFont="1" applyFill="1" applyBorder="1" applyAlignment="1">
      <alignment horizontal="center" vertical="distributed" wrapText="1"/>
    </xf>
    <xf numFmtId="0" fontId="17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center" vertical="center" textRotation="180"/>
    </xf>
    <xf numFmtId="3" fontId="5" fillId="0" borderId="0" xfId="0" applyNumberFormat="1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3" fontId="18" fillId="0" borderId="0" xfId="0" applyNumberFormat="1" applyFont="1" applyFill="1" applyAlignment="1">
      <alignment horizontal="center" vertical="center" textRotation="180"/>
    </xf>
    <xf numFmtId="3" fontId="18" fillId="0" borderId="11" xfId="0" applyNumberFormat="1" applyFont="1" applyFill="1" applyBorder="1" applyAlignment="1">
      <alignment horizontal="center" vertical="center" textRotation="18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Zeros="0" tabSelected="1" view="pageBreakPreview" zoomScale="70" zoomScaleSheetLayoutView="70" zoomScalePageLayoutView="0" workbookViewId="0" topLeftCell="A1">
      <selection activeCell="J21" activeCellId="1" sqref="J18 J21"/>
    </sheetView>
  </sheetViews>
  <sheetFormatPr defaultColWidth="8.7109375" defaultRowHeight="15"/>
  <cols>
    <col min="1" max="1" width="10.28125" style="16" customWidth="1"/>
    <col min="2" max="2" width="9.421875" style="16" customWidth="1"/>
    <col min="3" max="3" width="10.7109375" style="16" customWidth="1"/>
    <col min="4" max="4" width="31.421875" style="16" customWidth="1"/>
    <col min="5" max="5" width="42.28125" style="16" customWidth="1"/>
    <col min="6" max="6" width="11.7109375" style="16" customWidth="1"/>
    <col min="7" max="7" width="16.7109375" style="16" customWidth="1"/>
    <col min="8" max="8" width="16.7109375" style="44" customWidth="1"/>
    <col min="9" max="11" width="17.00390625" style="16" customWidth="1"/>
    <col min="12" max="12" width="9.7109375" style="16" customWidth="1"/>
    <col min="13" max="13" width="5.00390625" style="57" customWidth="1"/>
    <col min="14" max="16384" width="8.7109375" style="16" customWidth="1"/>
  </cols>
  <sheetData>
    <row r="1" spans="8:13" ht="19.5" customHeight="1">
      <c r="H1" s="18"/>
      <c r="I1" s="67" t="s">
        <v>75</v>
      </c>
      <c r="J1" s="67"/>
      <c r="K1" s="67"/>
      <c r="L1" s="67"/>
      <c r="M1" s="69">
        <v>29</v>
      </c>
    </row>
    <row r="2" spans="8:13" ht="20.25">
      <c r="H2" s="18"/>
      <c r="I2" s="67" t="s">
        <v>74</v>
      </c>
      <c r="J2" s="67"/>
      <c r="K2" s="67"/>
      <c r="L2" s="67"/>
      <c r="M2" s="69"/>
    </row>
    <row r="3" spans="8:13" ht="20.25">
      <c r="H3" s="54"/>
      <c r="I3" s="67" t="s">
        <v>78</v>
      </c>
      <c r="J3" s="67"/>
      <c r="K3" s="67"/>
      <c r="L3" s="67"/>
      <c r="M3" s="69"/>
    </row>
    <row r="4" spans="8:13" ht="18.75">
      <c r="H4" s="54"/>
      <c r="I4" s="56"/>
      <c r="J4" s="56"/>
      <c r="K4" s="56"/>
      <c r="L4" s="56"/>
      <c r="M4" s="69"/>
    </row>
    <row r="5" spans="7:13" ht="18.75">
      <c r="G5" s="8"/>
      <c r="H5" s="19"/>
      <c r="I5" s="55"/>
      <c r="J5" s="55"/>
      <c r="K5" s="55"/>
      <c r="L5" s="20"/>
      <c r="M5" s="69"/>
    </row>
    <row r="6" spans="1:13" ht="40.5" customHeight="1">
      <c r="A6" s="68" t="s">
        <v>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9"/>
    </row>
    <row r="7" spans="1:14" ht="20.25">
      <c r="A7" s="64">
        <v>18531000000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9"/>
      <c r="N7" s="9"/>
    </row>
    <row r="8" spans="1:14" ht="15">
      <c r="A8" s="65" t="s">
        <v>10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9"/>
      <c r="N8" s="10"/>
    </row>
    <row r="9" spans="1:13" ht="17.25">
      <c r="A9" s="11"/>
      <c r="B9" s="11"/>
      <c r="C9" s="11"/>
      <c r="D9" s="11"/>
      <c r="E9" s="11"/>
      <c r="F9" s="11"/>
      <c r="G9" s="11"/>
      <c r="H9" s="21"/>
      <c r="I9" s="11"/>
      <c r="J9" s="11"/>
      <c r="K9" s="11"/>
      <c r="L9" s="22" t="s">
        <v>44</v>
      </c>
      <c r="M9" s="69"/>
    </row>
    <row r="10" spans="1:13" ht="92.25" customHeight="1">
      <c r="A10" s="23" t="s">
        <v>0</v>
      </c>
      <c r="B10" s="23" t="s">
        <v>1</v>
      </c>
      <c r="C10" s="23" t="s">
        <v>2</v>
      </c>
      <c r="D10" s="12" t="s">
        <v>3</v>
      </c>
      <c r="E10" s="12" t="s">
        <v>4</v>
      </c>
      <c r="F10" s="12" t="s">
        <v>6</v>
      </c>
      <c r="G10" s="12" t="s">
        <v>7</v>
      </c>
      <c r="H10" s="24" t="s">
        <v>49</v>
      </c>
      <c r="I10" s="12" t="s">
        <v>59</v>
      </c>
      <c r="J10" s="53" t="s">
        <v>71</v>
      </c>
      <c r="K10" s="12" t="s">
        <v>72</v>
      </c>
      <c r="L10" s="23" t="s">
        <v>11</v>
      </c>
      <c r="M10" s="69"/>
    </row>
    <row r="11" spans="1:13" ht="14.2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25">
        <v>8</v>
      </c>
      <c r="I11" s="13">
        <v>9</v>
      </c>
      <c r="J11" s="13">
        <v>10</v>
      </c>
      <c r="K11" s="13">
        <v>11</v>
      </c>
      <c r="L11" s="13">
        <v>12</v>
      </c>
      <c r="M11" s="69"/>
    </row>
    <row r="12" spans="1:13" s="7" customFormat="1" ht="47.25" customHeight="1">
      <c r="A12" s="2">
        <v>1200000</v>
      </c>
      <c r="B12" s="5"/>
      <c r="C12" s="26"/>
      <c r="D12" s="4" t="s">
        <v>12</v>
      </c>
      <c r="E12" s="5"/>
      <c r="F12" s="5"/>
      <c r="G12" s="6">
        <f>G13</f>
        <v>30625339</v>
      </c>
      <c r="H12" s="6">
        <f>H13</f>
        <v>30625339</v>
      </c>
      <c r="I12" s="6">
        <f>I13</f>
        <v>153355680</v>
      </c>
      <c r="J12" s="6">
        <f>J13</f>
        <v>-22304968</v>
      </c>
      <c r="K12" s="6">
        <f>K13</f>
        <v>131050712</v>
      </c>
      <c r="L12" s="5"/>
      <c r="M12" s="69"/>
    </row>
    <row r="13" spans="1:13" s="7" customFormat="1" ht="54" customHeight="1">
      <c r="A13" s="27">
        <v>1210000</v>
      </c>
      <c r="B13" s="28"/>
      <c r="C13" s="26"/>
      <c r="D13" s="29" t="s">
        <v>12</v>
      </c>
      <c r="E13" s="5"/>
      <c r="F13" s="5"/>
      <c r="G13" s="14">
        <f>G14+G22</f>
        <v>30625339</v>
      </c>
      <c r="H13" s="14">
        <f>H14+H22</f>
        <v>30625339</v>
      </c>
      <c r="I13" s="14">
        <f>I14+I22</f>
        <v>153355680</v>
      </c>
      <c r="J13" s="14">
        <f>J14+J22</f>
        <v>-22304968</v>
      </c>
      <c r="K13" s="14">
        <f>K14+K22</f>
        <v>131050712</v>
      </c>
      <c r="L13" s="5"/>
      <c r="M13" s="69"/>
    </row>
    <row r="14" spans="1:13" s="7" customFormat="1" ht="47.25" customHeight="1">
      <c r="A14" s="2">
        <v>1217310</v>
      </c>
      <c r="B14" s="2">
        <v>7310</v>
      </c>
      <c r="C14" s="3" t="s">
        <v>42</v>
      </c>
      <c r="D14" s="4" t="s">
        <v>13</v>
      </c>
      <c r="E14" s="5"/>
      <c r="F14" s="5"/>
      <c r="G14" s="6">
        <f>SUM(G15:G21)</f>
        <v>30625339</v>
      </c>
      <c r="H14" s="6">
        <f>SUM(H15:H21)</f>
        <v>30625339</v>
      </c>
      <c r="I14" s="6">
        <f>SUM(I15:I21)</f>
        <v>138355680</v>
      </c>
      <c r="J14" s="6">
        <f>SUM(J15:J21)</f>
        <v>-22304968</v>
      </c>
      <c r="K14" s="6">
        <f>SUM(K15:K21)</f>
        <v>116050712</v>
      </c>
      <c r="L14" s="5"/>
      <c r="M14" s="69"/>
    </row>
    <row r="15" spans="1:13" s="7" customFormat="1" ht="47.25" customHeight="1">
      <c r="A15" s="2"/>
      <c r="B15" s="2"/>
      <c r="C15" s="3"/>
      <c r="D15" s="4"/>
      <c r="E15" s="30" t="s">
        <v>52</v>
      </c>
      <c r="F15" s="5">
        <v>2022</v>
      </c>
      <c r="G15" s="6"/>
      <c r="H15" s="6"/>
      <c r="I15" s="1">
        <v>1000000</v>
      </c>
      <c r="J15" s="1"/>
      <c r="K15" s="1">
        <f>I15+J15</f>
        <v>1000000</v>
      </c>
      <c r="L15" s="5"/>
      <c r="M15" s="69"/>
    </row>
    <row r="16" spans="1:13" s="7" customFormat="1" ht="67.5" customHeight="1">
      <c r="A16" s="2"/>
      <c r="B16" s="2"/>
      <c r="C16" s="3"/>
      <c r="D16" s="4"/>
      <c r="E16" s="30" t="s">
        <v>56</v>
      </c>
      <c r="F16" s="5">
        <v>2022</v>
      </c>
      <c r="G16" s="6"/>
      <c r="H16" s="6"/>
      <c r="I16" s="1">
        <v>1000000</v>
      </c>
      <c r="J16" s="1"/>
      <c r="K16" s="1">
        <f aca="true" t="shared" si="0" ref="K16:K61">I16+J16</f>
        <v>1000000</v>
      </c>
      <c r="L16" s="5"/>
      <c r="M16" s="69"/>
    </row>
    <row r="17" spans="1:13" s="7" customFormat="1" ht="52.5" customHeight="1">
      <c r="A17" s="2"/>
      <c r="B17" s="2"/>
      <c r="C17" s="3"/>
      <c r="D17" s="4"/>
      <c r="E17" s="30" t="s">
        <v>61</v>
      </c>
      <c r="F17" s="49"/>
      <c r="G17" s="6"/>
      <c r="H17" s="6"/>
      <c r="I17" s="1">
        <v>1400000</v>
      </c>
      <c r="J17" s="1"/>
      <c r="K17" s="1">
        <f t="shared" si="0"/>
        <v>1400000</v>
      </c>
      <c r="L17" s="5"/>
      <c r="M17" s="69"/>
    </row>
    <row r="18" spans="1:13" s="7" customFormat="1" ht="72.75" customHeight="1">
      <c r="A18" s="2"/>
      <c r="B18" s="2"/>
      <c r="C18" s="3"/>
      <c r="D18" s="4"/>
      <c r="E18" s="30" t="s">
        <v>64</v>
      </c>
      <c r="F18" s="49"/>
      <c r="G18" s="6"/>
      <c r="H18" s="6"/>
      <c r="I18" s="51">
        <v>125190680</v>
      </c>
      <c r="J18" s="51">
        <f>-15000000-4000000-13000000-150000-44968-1110000+9000000-2000000</f>
        <v>-26304968</v>
      </c>
      <c r="K18" s="1">
        <f t="shared" si="0"/>
        <v>98885712</v>
      </c>
      <c r="L18" s="5"/>
      <c r="M18" s="69"/>
    </row>
    <row r="19" spans="1:13" s="7" customFormat="1" ht="108" customHeight="1">
      <c r="A19" s="5"/>
      <c r="B19" s="5"/>
      <c r="C19" s="5"/>
      <c r="D19" s="5"/>
      <c r="E19" s="30" t="s">
        <v>14</v>
      </c>
      <c r="F19" s="5" t="s">
        <v>15</v>
      </c>
      <c r="G19" s="1">
        <v>10405066</v>
      </c>
      <c r="H19" s="1">
        <v>10405066</v>
      </c>
      <c r="I19" s="1">
        <v>8000000</v>
      </c>
      <c r="J19" s="1"/>
      <c r="K19" s="1">
        <f t="shared" si="0"/>
        <v>8000000</v>
      </c>
      <c r="L19" s="5">
        <v>79.6</v>
      </c>
      <c r="M19" s="70">
        <v>30</v>
      </c>
    </row>
    <row r="20" spans="1:13" s="7" customFormat="1" ht="99.75" customHeight="1">
      <c r="A20" s="5"/>
      <c r="B20" s="5"/>
      <c r="C20" s="5"/>
      <c r="D20" s="5"/>
      <c r="E20" s="30" t="s">
        <v>16</v>
      </c>
      <c r="F20" s="5" t="s">
        <v>17</v>
      </c>
      <c r="G20" s="1">
        <v>7593157</v>
      </c>
      <c r="H20" s="1">
        <v>7593157</v>
      </c>
      <c r="I20" s="1">
        <v>1765000</v>
      </c>
      <c r="J20" s="1"/>
      <c r="K20" s="1">
        <f t="shared" si="0"/>
        <v>1765000</v>
      </c>
      <c r="L20" s="5">
        <v>100</v>
      </c>
      <c r="M20" s="70"/>
    </row>
    <row r="21" spans="1:13" s="7" customFormat="1" ht="69.75" customHeight="1">
      <c r="A21" s="5"/>
      <c r="B21" s="5"/>
      <c r="C21" s="5"/>
      <c r="D21" s="5"/>
      <c r="E21" s="30" t="s">
        <v>77</v>
      </c>
      <c r="F21" s="5" t="s">
        <v>15</v>
      </c>
      <c r="G21" s="1">
        <v>12627116</v>
      </c>
      <c r="H21" s="1">
        <v>12627116</v>
      </c>
      <c r="I21" s="1"/>
      <c r="J21" s="1">
        <v>4000000</v>
      </c>
      <c r="K21" s="1">
        <v>4000000</v>
      </c>
      <c r="L21" s="5">
        <v>33.5</v>
      </c>
      <c r="M21" s="70"/>
    </row>
    <row r="22" spans="1:13" s="7" customFormat="1" ht="42" customHeight="1">
      <c r="A22" s="2">
        <v>1217330</v>
      </c>
      <c r="B22" s="2">
        <v>7330</v>
      </c>
      <c r="C22" s="3" t="s">
        <v>42</v>
      </c>
      <c r="D22" s="4" t="s">
        <v>18</v>
      </c>
      <c r="E22" s="5"/>
      <c r="F22" s="5"/>
      <c r="G22" s="6">
        <f>SUM(G23:G30)</f>
        <v>0</v>
      </c>
      <c r="H22" s="6">
        <f>SUM(H23:H30)</f>
        <v>0</v>
      </c>
      <c r="I22" s="6">
        <f>SUM(I23:I30)</f>
        <v>15000000</v>
      </c>
      <c r="J22" s="6">
        <f>SUM(J23:J30)</f>
        <v>0</v>
      </c>
      <c r="K22" s="6">
        <f>SUM(K23:K30)</f>
        <v>15000000</v>
      </c>
      <c r="L22" s="5"/>
      <c r="M22" s="70"/>
    </row>
    <row r="23" spans="1:13" s="7" customFormat="1" ht="42" customHeight="1">
      <c r="A23" s="2"/>
      <c r="B23" s="2"/>
      <c r="C23" s="3"/>
      <c r="D23" s="4"/>
      <c r="E23" s="30" t="s">
        <v>54</v>
      </c>
      <c r="F23" s="5">
        <v>2022</v>
      </c>
      <c r="G23" s="6"/>
      <c r="H23" s="6"/>
      <c r="I23" s="1">
        <v>800000</v>
      </c>
      <c r="J23" s="1"/>
      <c r="K23" s="1">
        <f t="shared" si="0"/>
        <v>800000</v>
      </c>
      <c r="L23" s="5"/>
      <c r="M23" s="70"/>
    </row>
    <row r="24" spans="1:13" s="7" customFormat="1" ht="42" customHeight="1">
      <c r="A24" s="2"/>
      <c r="B24" s="2"/>
      <c r="C24" s="3"/>
      <c r="D24" s="4"/>
      <c r="E24" s="30" t="s">
        <v>53</v>
      </c>
      <c r="F24" s="5">
        <v>2022</v>
      </c>
      <c r="G24" s="6"/>
      <c r="H24" s="6"/>
      <c r="I24" s="1">
        <v>2000000</v>
      </c>
      <c r="J24" s="1"/>
      <c r="K24" s="1">
        <f t="shared" si="0"/>
        <v>2000000</v>
      </c>
      <c r="L24" s="5"/>
      <c r="M24" s="70"/>
    </row>
    <row r="25" spans="1:13" s="7" customFormat="1" ht="42" customHeight="1">
      <c r="A25" s="2"/>
      <c r="B25" s="2"/>
      <c r="C25" s="3"/>
      <c r="D25" s="4"/>
      <c r="E25" s="30" t="s">
        <v>60</v>
      </c>
      <c r="F25" s="5">
        <v>2022</v>
      </c>
      <c r="G25" s="6"/>
      <c r="H25" s="6"/>
      <c r="I25" s="1">
        <v>600000</v>
      </c>
      <c r="J25" s="1"/>
      <c r="K25" s="1">
        <f t="shared" si="0"/>
        <v>600000</v>
      </c>
      <c r="L25" s="5"/>
      <c r="M25" s="70"/>
    </row>
    <row r="26" spans="1:13" s="7" customFormat="1" ht="42" customHeight="1">
      <c r="A26" s="2"/>
      <c r="B26" s="2"/>
      <c r="C26" s="3"/>
      <c r="D26" s="4"/>
      <c r="E26" s="30" t="s">
        <v>58</v>
      </c>
      <c r="F26" s="5">
        <v>2022</v>
      </c>
      <c r="G26" s="6"/>
      <c r="H26" s="6"/>
      <c r="I26" s="1">
        <v>1500000</v>
      </c>
      <c r="J26" s="1"/>
      <c r="K26" s="1">
        <f t="shared" si="0"/>
        <v>1500000</v>
      </c>
      <c r="L26" s="5"/>
      <c r="M26" s="70"/>
    </row>
    <row r="27" spans="1:13" s="7" customFormat="1" ht="42" customHeight="1">
      <c r="A27" s="2"/>
      <c r="B27" s="2"/>
      <c r="C27" s="3"/>
      <c r="D27" s="4"/>
      <c r="E27" s="30" t="s">
        <v>55</v>
      </c>
      <c r="F27" s="5">
        <v>2022</v>
      </c>
      <c r="G27" s="6"/>
      <c r="H27" s="6"/>
      <c r="I27" s="1">
        <v>1500000</v>
      </c>
      <c r="J27" s="1"/>
      <c r="K27" s="1">
        <f t="shared" si="0"/>
        <v>1500000</v>
      </c>
      <c r="L27" s="5"/>
      <c r="M27" s="70"/>
    </row>
    <row r="28" spans="1:13" s="7" customFormat="1" ht="45" customHeight="1">
      <c r="A28" s="5"/>
      <c r="B28" s="5"/>
      <c r="C28" s="5"/>
      <c r="D28" s="5"/>
      <c r="E28" s="30" t="s">
        <v>19</v>
      </c>
      <c r="F28" s="5">
        <v>2022</v>
      </c>
      <c r="G28" s="1"/>
      <c r="H28" s="1"/>
      <c r="I28" s="1">
        <v>7500000</v>
      </c>
      <c r="J28" s="1"/>
      <c r="K28" s="1">
        <f t="shared" si="0"/>
        <v>7500000</v>
      </c>
      <c r="L28" s="5"/>
      <c r="M28" s="70"/>
    </row>
    <row r="29" spans="1:13" s="7" customFormat="1" ht="63">
      <c r="A29" s="5"/>
      <c r="B29" s="5"/>
      <c r="C29" s="5"/>
      <c r="D29" s="5"/>
      <c r="E29" s="30" t="s">
        <v>70</v>
      </c>
      <c r="F29" s="5">
        <v>2022</v>
      </c>
      <c r="G29" s="1"/>
      <c r="H29" s="1"/>
      <c r="I29" s="1">
        <v>100000</v>
      </c>
      <c r="J29" s="1"/>
      <c r="K29" s="1">
        <f t="shared" si="0"/>
        <v>100000</v>
      </c>
      <c r="L29" s="5"/>
      <c r="M29" s="70"/>
    </row>
    <row r="30" spans="1:13" s="7" customFormat="1" ht="51" customHeight="1">
      <c r="A30" s="5"/>
      <c r="B30" s="5"/>
      <c r="C30" s="5"/>
      <c r="D30" s="5"/>
      <c r="E30" s="30" t="s">
        <v>57</v>
      </c>
      <c r="F30" s="5">
        <v>2022</v>
      </c>
      <c r="G30" s="1"/>
      <c r="H30" s="1"/>
      <c r="I30" s="1">
        <v>1000000</v>
      </c>
      <c r="J30" s="1"/>
      <c r="K30" s="1">
        <f t="shared" si="0"/>
        <v>1000000</v>
      </c>
      <c r="L30" s="5"/>
      <c r="M30" s="70"/>
    </row>
    <row r="31" spans="1:13" s="7" customFormat="1" ht="69" customHeight="1">
      <c r="A31" s="5"/>
      <c r="B31" s="5"/>
      <c r="C31" s="5"/>
      <c r="D31" s="4" t="s">
        <v>20</v>
      </c>
      <c r="E31" s="5"/>
      <c r="F31" s="5"/>
      <c r="G31" s="6">
        <f>G32</f>
        <v>318061682</v>
      </c>
      <c r="H31" s="6">
        <f>H32</f>
        <v>230711075</v>
      </c>
      <c r="I31" s="6">
        <f>I32</f>
        <v>104077061</v>
      </c>
      <c r="J31" s="6">
        <f>J32</f>
        <v>0</v>
      </c>
      <c r="K31" s="6">
        <f>K32</f>
        <v>104077061</v>
      </c>
      <c r="L31" s="5"/>
      <c r="M31" s="70">
        <v>31</v>
      </c>
    </row>
    <row r="32" spans="1:13" s="7" customFormat="1" ht="73.5" customHeight="1">
      <c r="A32" s="5"/>
      <c r="B32" s="5"/>
      <c r="C32" s="5"/>
      <c r="D32" s="29" t="s">
        <v>20</v>
      </c>
      <c r="E32" s="5"/>
      <c r="F32" s="5"/>
      <c r="G32" s="14">
        <f>G33+G35+G39+G41+G43+G46+G57+G59+G55</f>
        <v>318061682</v>
      </c>
      <c r="H32" s="14">
        <f>H33+H35+H39+H41+H43+H46+H57+H59+H55</f>
        <v>230711075</v>
      </c>
      <c r="I32" s="14">
        <f>I33+I35+I39+I41+I43+I46+I57+I59+I55</f>
        <v>104077061</v>
      </c>
      <c r="J32" s="14">
        <f>J33+J35+J39+J41+J43+J46+J57+J59+J55</f>
        <v>0</v>
      </c>
      <c r="K32" s="14">
        <f>K33+K35+K39+K41+K43+K46+K57+K59+K55</f>
        <v>104077061</v>
      </c>
      <c r="L32" s="5"/>
      <c r="M32" s="70"/>
    </row>
    <row r="33" spans="1:13" s="7" customFormat="1" ht="46.5" customHeight="1">
      <c r="A33" s="2">
        <v>1517310</v>
      </c>
      <c r="B33" s="2">
        <v>7310</v>
      </c>
      <c r="C33" s="3" t="s">
        <v>42</v>
      </c>
      <c r="D33" s="4" t="s">
        <v>13</v>
      </c>
      <c r="E33" s="5"/>
      <c r="F33" s="5"/>
      <c r="G33" s="6">
        <f>G34</f>
        <v>0</v>
      </c>
      <c r="H33" s="6">
        <f>H34</f>
        <v>0</v>
      </c>
      <c r="I33" s="6">
        <f>I34</f>
        <v>2000000</v>
      </c>
      <c r="J33" s="6">
        <f>J34</f>
        <v>0</v>
      </c>
      <c r="K33" s="6">
        <f>K34</f>
        <v>2000000</v>
      </c>
      <c r="L33" s="5"/>
      <c r="M33" s="70"/>
    </row>
    <row r="34" spans="1:13" s="7" customFormat="1" ht="54.75" customHeight="1">
      <c r="A34" s="5"/>
      <c r="B34" s="5"/>
      <c r="C34" s="5"/>
      <c r="D34" s="5"/>
      <c r="E34" s="30" t="s">
        <v>21</v>
      </c>
      <c r="F34" s="5" t="s">
        <v>22</v>
      </c>
      <c r="G34" s="1"/>
      <c r="H34" s="1"/>
      <c r="I34" s="1">
        <v>2000000</v>
      </c>
      <c r="J34" s="1"/>
      <c r="K34" s="1">
        <f t="shared" si="0"/>
        <v>2000000</v>
      </c>
      <c r="L34" s="5"/>
      <c r="M34" s="70"/>
    </row>
    <row r="35" spans="1:13" s="7" customFormat="1" ht="49.5" customHeight="1">
      <c r="A35" s="2">
        <v>1517321</v>
      </c>
      <c r="B35" s="2">
        <v>7321</v>
      </c>
      <c r="C35" s="3" t="s">
        <v>42</v>
      </c>
      <c r="D35" s="4" t="s">
        <v>23</v>
      </c>
      <c r="E35" s="5"/>
      <c r="F35" s="5"/>
      <c r="G35" s="6">
        <f>SUM(G36:G38)</f>
        <v>21580930</v>
      </c>
      <c r="H35" s="6">
        <f>SUM(H36:H38)</f>
        <v>21580930</v>
      </c>
      <c r="I35" s="6">
        <f>SUM(I36:I38)</f>
        <v>7500000</v>
      </c>
      <c r="J35" s="6">
        <f>SUM(J36:J38)</f>
        <v>0</v>
      </c>
      <c r="K35" s="6">
        <f>SUM(K36:K38)</f>
        <v>7500000</v>
      </c>
      <c r="L35" s="5"/>
      <c r="M35" s="70"/>
    </row>
    <row r="36" spans="1:13" s="7" customFormat="1" ht="64.5" customHeight="1">
      <c r="A36" s="5"/>
      <c r="B36" s="5"/>
      <c r="C36" s="5"/>
      <c r="D36" s="5"/>
      <c r="E36" s="30" t="s">
        <v>24</v>
      </c>
      <c r="F36" s="5" t="s">
        <v>17</v>
      </c>
      <c r="G36" s="1">
        <v>14089155</v>
      </c>
      <c r="H36" s="1">
        <v>14089155</v>
      </c>
      <c r="I36" s="1">
        <v>4000000</v>
      </c>
      <c r="J36" s="1"/>
      <c r="K36" s="1">
        <f t="shared" si="0"/>
        <v>4000000</v>
      </c>
      <c r="L36" s="5">
        <v>78.1</v>
      </c>
      <c r="M36" s="70"/>
    </row>
    <row r="37" spans="1:13" s="7" customFormat="1" ht="78.75" customHeight="1">
      <c r="A37" s="5"/>
      <c r="B37" s="5"/>
      <c r="C37" s="5"/>
      <c r="D37" s="5"/>
      <c r="E37" s="30" t="s">
        <v>50</v>
      </c>
      <c r="F37" s="5">
        <v>2022</v>
      </c>
      <c r="G37" s="1"/>
      <c r="H37" s="1"/>
      <c r="I37" s="1">
        <v>1500000</v>
      </c>
      <c r="J37" s="1"/>
      <c r="K37" s="1">
        <f t="shared" si="0"/>
        <v>1500000</v>
      </c>
      <c r="L37" s="5"/>
      <c r="M37" s="70"/>
    </row>
    <row r="38" spans="1:13" s="7" customFormat="1" ht="45" customHeight="1">
      <c r="A38" s="5"/>
      <c r="B38" s="5"/>
      <c r="C38" s="5"/>
      <c r="D38" s="5"/>
      <c r="E38" s="30" t="s">
        <v>25</v>
      </c>
      <c r="F38" s="5" t="s">
        <v>15</v>
      </c>
      <c r="G38" s="1">
        <v>7491775</v>
      </c>
      <c r="H38" s="1">
        <v>7491775</v>
      </c>
      <c r="I38" s="1">
        <v>2000000</v>
      </c>
      <c r="J38" s="1"/>
      <c r="K38" s="1">
        <f t="shared" si="0"/>
        <v>2000000</v>
      </c>
      <c r="L38" s="5">
        <v>58.7</v>
      </c>
      <c r="M38" s="70"/>
    </row>
    <row r="39" spans="1:13" s="7" customFormat="1" ht="46.5" customHeight="1">
      <c r="A39" s="2">
        <v>1517322</v>
      </c>
      <c r="B39" s="2">
        <v>7322</v>
      </c>
      <c r="C39" s="3" t="s">
        <v>42</v>
      </c>
      <c r="D39" s="4" t="s">
        <v>26</v>
      </c>
      <c r="E39" s="5"/>
      <c r="F39" s="5"/>
      <c r="G39" s="6">
        <f>G40</f>
        <v>36829214</v>
      </c>
      <c r="H39" s="6">
        <f>H40</f>
        <v>36829214</v>
      </c>
      <c r="I39" s="6">
        <f>I40</f>
        <v>3000000</v>
      </c>
      <c r="J39" s="6">
        <f>J40</f>
        <v>0</v>
      </c>
      <c r="K39" s="6">
        <f>K40</f>
        <v>3000000</v>
      </c>
      <c r="L39" s="5"/>
      <c r="M39" s="70"/>
    </row>
    <row r="40" spans="1:13" s="7" customFormat="1" ht="48.75" customHeight="1">
      <c r="A40" s="5"/>
      <c r="B40" s="5"/>
      <c r="C40" s="5"/>
      <c r="D40" s="5"/>
      <c r="E40" s="30" t="s">
        <v>27</v>
      </c>
      <c r="F40" s="5" t="s">
        <v>28</v>
      </c>
      <c r="G40" s="1">
        <v>36829214</v>
      </c>
      <c r="H40" s="1">
        <v>36829214</v>
      </c>
      <c r="I40" s="1">
        <v>3000000</v>
      </c>
      <c r="J40" s="1"/>
      <c r="K40" s="1">
        <f t="shared" si="0"/>
        <v>3000000</v>
      </c>
      <c r="L40" s="5">
        <v>75.6</v>
      </c>
      <c r="M40" s="70"/>
    </row>
    <row r="41" spans="1:13" s="7" customFormat="1" ht="43.5" customHeight="1">
      <c r="A41" s="2">
        <v>1517324</v>
      </c>
      <c r="B41" s="2">
        <v>7324</v>
      </c>
      <c r="C41" s="3" t="s">
        <v>42</v>
      </c>
      <c r="D41" s="4" t="s">
        <v>29</v>
      </c>
      <c r="E41" s="5"/>
      <c r="F41" s="5"/>
      <c r="G41" s="6">
        <f>G42</f>
        <v>0</v>
      </c>
      <c r="H41" s="6">
        <f>H42</f>
        <v>0</v>
      </c>
      <c r="I41" s="6">
        <f>I42</f>
        <v>300000</v>
      </c>
      <c r="J41" s="6">
        <f>J42</f>
        <v>0</v>
      </c>
      <c r="K41" s="6">
        <f>K42</f>
        <v>300000</v>
      </c>
      <c r="L41" s="5"/>
      <c r="M41" s="70"/>
    </row>
    <row r="42" spans="1:13" s="7" customFormat="1" ht="81" customHeight="1">
      <c r="A42" s="5"/>
      <c r="B42" s="5"/>
      <c r="C42" s="5"/>
      <c r="D42" s="5"/>
      <c r="E42" s="30" t="s">
        <v>30</v>
      </c>
      <c r="F42" s="5" t="s">
        <v>17</v>
      </c>
      <c r="G42" s="1"/>
      <c r="H42" s="1"/>
      <c r="I42" s="1">
        <v>300000</v>
      </c>
      <c r="J42" s="1"/>
      <c r="K42" s="1">
        <f t="shared" si="0"/>
        <v>300000</v>
      </c>
      <c r="L42" s="5"/>
      <c r="M42" s="70">
        <v>32</v>
      </c>
    </row>
    <row r="43" spans="1:13" s="7" customFormat="1" ht="55.5" customHeight="1">
      <c r="A43" s="2">
        <v>1517325</v>
      </c>
      <c r="B43" s="2">
        <v>7325</v>
      </c>
      <c r="C43" s="3" t="s">
        <v>42</v>
      </c>
      <c r="D43" s="4" t="s">
        <v>31</v>
      </c>
      <c r="E43" s="5"/>
      <c r="F43" s="5"/>
      <c r="G43" s="6">
        <f>G45</f>
        <v>0</v>
      </c>
      <c r="H43" s="6">
        <f>H45</f>
        <v>0</v>
      </c>
      <c r="I43" s="6">
        <f>I45+I44</f>
        <v>20150000</v>
      </c>
      <c r="J43" s="6">
        <f>J45+J44</f>
        <v>0</v>
      </c>
      <c r="K43" s="6">
        <f>K45+K44</f>
        <v>20150000</v>
      </c>
      <c r="L43" s="5"/>
      <c r="M43" s="70"/>
    </row>
    <row r="44" spans="1:13" s="7" customFormat="1" ht="99.75" customHeight="1">
      <c r="A44" s="2"/>
      <c r="B44" s="2"/>
      <c r="C44" s="3"/>
      <c r="D44" s="4"/>
      <c r="E44" s="30" t="s">
        <v>69</v>
      </c>
      <c r="F44" s="5">
        <v>2022</v>
      </c>
      <c r="G44" s="6"/>
      <c r="H44" s="6"/>
      <c r="I44" s="1">
        <v>150000</v>
      </c>
      <c r="J44" s="1"/>
      <c r="K44" s="1">
        <f t="shared" si="0"/>
        <v>150000</v>
      </c>
      <c r="L44" s="5"/>
      <c r="M44" s="70"/>
    </row>
    <row r="45" spans="1:13" s="7" customFormat="1" ht="40.5" customHeight="1">
      <c r="A45" s="5"/>
      <c r="B45" s="5"/>
      <c r="C45" s="5"/>
      <c r="D45" s="5"/>
      <c r="E45" s="30" t="s">
        <v>32</v>
      </c>
      <c r="F45" s="5" t="s">
        <v>33</v>
      </c>
      <c r="G45" s="1"/>
      <c r="H45" s="1"/>
      <c r="I45" s="1">
        <v>20000000</v>
      </c>
      <c r="J45" s="1"/>
      <c r="K45" s="1">
        <f t="shared" si="0"/>
        <v>20000000</v>
      </c>
      <c r="L45" s="5"/>
      <c r="M45" s="70"/>
    </row>
    <row r="46" spans="1:13" s="7" customFormat="1" ht="38.25" customHeight="1">
      <c r="A46" s="2">
        <v>1517330</v>
      </c>
      <c r="B46" s="2">
        <v>7330</v>
      </c>
      <c r="C46" s="3" t="s">
        <v>42</v>
      </c>
      <c r="D46" s="4" t="s">
        <v>18</v>
      </c>
      <c r="E46" s="5"/>
      <c r="F46" s="5"/>
      <c r="G46" s="6">
        <f>SUM(G47:G54)</f>
        <v>84794333</v>
      </c>
      <c r="H46" s="6">
        <f>SUM(H47:H54)</f>
        <v>84794333</v>
      </c>
      <c r="I46" s="6">
        <f>SUM(I47:I54)</f>
        <v>48489651</v>
      </c>
      <c r="J46" s="6">
        <f>SUM(J47:J54)</f>
        <v>0</v>
      </c>
      <c r="K46" s="6">
        <f>SUM(K47:K54)</f>
        <v>48489651</v>
      </c>
      <c r="L46" s="5"/>
      <c r="M46" s="70"/>
    </row>
    <row r="47" spans="1:13" s="7" customFormat="1" ht="43.5" customHeight="1">
      <c r="A47" s="5"/>
      <c r="B47" s="5"/>
      <c r="C47" s="5"/>
      <c r="D47" s="5"/>
      <c r="E47" s="30" t="s">
        <v>34</v>
      </c>
      <c r="F47" s="5" t="s">
        <v>35</v>
      </c>
      <c r="G47" s="1">
        <v>38244949</v>
      </c>
      <c r="H47" s="1">
        <v>38244949</v>
      </c>
      <c r="I47" s="1">
        <v>1000000</v>
      </c>
      <c r="J47" s="1"/>
      <c r="K47" s="1">
        <f t="shared" si="0"/>
        <v>1000000</v>
      </c>
      <c r="L47" s="5">
        <v>47.5</v>
      </c>
      <c r="M47" s="70"/>
    </row>
    <row r="48" spans="1:13" s="7" customFormat="1" ht="63">
      <c r="A48" s="5"/>
      <c r="B48" s="5"/>
      <c r="C48" s="5"/>
      <c r="D48" s="5"/>
      <c r="E48" s="30" t="s">
        <v>36</v>
      </c>
      <c r="F48" s="5" t="s">
        <v>37</v>
      </c>
      <c r="G48" s="1">
        <v>38355224</v>
      </c>
      <c r="H48" s="1">
        <v>38355224</v>
      </c>
      <c r="I48" s="1">
        <v>1000000</v>
      </c>
      <c r="J48" s="1"/>
      <c r="K48" s="1">
        <f t="shared" si="0"/>
        <v>1000000</v>
      </c>
      <c r="L48" s="5">
        <v>5.2</v>
      </c>
      <c r="M48" s="70"/>
    </row>
    <row r="49" spans="1:13" s="7" customFormat="1" ht="34.5" customHeight="1">
      <c r="A49" s="5"/>
      <c r="B49" s="5"/>
      <c r="C49" s="5"/>
      <c r="D49" s="5"/>
      <c r="E49" s="30" t="s">
        <v>38</v>
      </c>
      <c r="F49" s="5" t="s">
        <v>17</v>
      </c>
      <c r="G49" s="1">
        <v>761880</v>
      </c>
      <c r="H49" s="1">
        <v>761880</v>
      </c>
      <c r="I49" s="1">
        <v>739651</v>
      </c>
      <c r="J49" s="1"/>
      <c r="K49" s="1">
        <f t="shared" si="0"/>
        <v>739651</v>
      </c>
      <c r="L49" s="5">
        <v>100</v>
      </c>
      <c r="M49" s="70"/>
    </row>
    <row r="50" spans="1:13" s="7" customFormat="1" ht="33" customHeight="1">
      <c r="A50" s="5"/>
      <c r="B50" s="5"/>
      <c r="C50" s="5"/>
      <c r="D50" s="5"/>
      <c r="E50" s="31" t="s">
        <v>63</v>
      </c>
      <c r="F50" s="5">
        <v>2022</v>
      </c>
      <c r="G50" s="1"/>
      <c r="H50" s="1"/>
      <c r="I50" s="1">
        <v>250000</v>
      </c>
      <c r="J50" s="1"/>
      <c r="K50" s="1">
        <f t="shared" si="0"/>
        <v>250000</v>
      </c>
      <c r="L50" s="5"/>
      <c r="M50" s="70"/>
    </row>
    <row r="51" spans="1:13" s="52" customFormat="1" ht="39.75" customHeight="1">
      <c r="A51" s="45"/>
      <c r="B51" s="45"/>
      <c r="C51" s="46"/>
      <c r="D51" s="47"/>
      <c r="E51" s="48" t="s">
        <v>68</v>
      </c>
      <c r="F51" s="49">
        <v>2022</v>
      </c>
      <c r="G51" s="50"/>
      <c r="H51" s="50"/>
      <c r="I51" s="51">
        <v>24000000</v>
      </c>
      <c r="J51" s="51"/>
      <c r="K51" s="1">
        <f t="shared" si="0"/>
        <v>24000000</v>
      </c>
      <c r="L51" s="49"/>
      <c r="M51" s="70"/>
    </row>
    <row r="52" spans="1:13" s="7" customFormat="1" ht="27.75" customHeight="1">
      <c r="A52" s="5"/>
      <c r="B52" s="5"/>
      <c r="C52" s="5"/>
      <c r="D52" s="5"/>
      <c r="E52" s="30" t="s">
        <v>51</v>
      </c>
      <c r="F52" s="5">
        <v>2022</v>
      </c>
      <c r="G52" s="1"/>
      <c r="H52" s="1"/>
      <c r="I52" s="1">
        <v>20000000</v>
      </c>
      <c r="J52" s="1"/>
      <c r="K52" s="1">
        <f t="shared" si="0"/>
        <v>20000000</v>
      </c>
      <c r="L52" s="5"/>
      <c r="M52" s="70"/>
    </row>
    <row r="53" spans="1:13" s="7" customFormat="1" ht="45" customHeight="1">
      <c r="A53" s="5"/>
      <c r="B53" s="5"/>
      <c r="C53" s="5"/>
      <c r="D53" s="5"/>
      <c r="E53" s="31" t="s">
        <v>62</v>
      </c>
      <c r="F53" s="5">
        <v>2022</v>
      </c>
      <c r="G53" s="1"/>
      <c r="H53" s="1"/>
      <c r="I53" s="1">
        <v>1000000</v>
      </c>
      <c r="J53" s="1"/>
      <c r="K53" s="1">
        <f t="shared" si="0"/>
        <v>1000000</v>
      </c>
      <c r="L53" s="5"/>
      <c r="M53" s="70"/>
    </row>
    <row r="54" spans="1:13" s="7" customFormat="1" ht="45" customHeight="1">
      <c r="A54" s="5"/>
      <c r="B54" s="5"/>
      <c r="C54" s="5"/>
      <c r="D54" s="5"/>
      <c r="E54" s="31" t="s">
        <v>65</v>
      </c>
      <c r="F54" s="5" t="s">
        <v>17</v>
      </c>
      <c r="G54" s="1">
        <v>7432280</v>
      </c>
      <c r="H54" s="1">
        <v>7432280</v>
      </c>
      <c r="I54" s="1">
        <v>500000</v>
      </c>
      <c r="J54" s="1"/>
      <c r="K54" s="1">
        <f t="shared" si="0"/>
        <v>500000</v>
      </c>
      <c r="L54" s="5">
        <v>8.8</v>
      </c>
      <c r="M54" s="70"/>
    </row>
    <row r="55" spans="1:13" s="33" customFormat="1" ht="45" customHeight="1">
      <c r="A55" s="2">
        <v>1517340</v>
      </c>
      <c r="B55" s="2">
        <v>7340</v>
      </c>
      <c r="C55" s="3" t="s">
        <v>42</v>
      </c>
      <c r="D55" s="4" t="s">
        <v>66</v>
      </c>
      <c r="E55" s="32"/>
      <c r="F55" s="2"/>
      <c r="G55" s="6">
        <f>G56</f>
        <v>0</v>
      </c>
      <c r="H55" s="6">
        <f>H56</f>
        <v>0</v>
      </c>
      <c r="I55" s="6">
        <f>I56</f>
        <v>500000</v>
      </c>
      <c r="J55" s="6">
        <f>J56</f>
        <v>0</v>
      </c>
      <c r="K55" s="6">
        <f>K56</f>
        <v>500000</v>
      </c>
      <c r="L55" s="2"/>
      <c r="M55" s="66">
        <v>33</v>
      </c>
    </row>
    <row r="56" spans="1:13" s="7" customFormat="1" ht="45" customHeight="1">
      <c r="A56" s="5"/>
      <c r="B56" s="5"/>
      <c r="C56" s="5"/>
      <c r="D56" s="5"/>
      <c r="E56" s="31" t="s">
        <v>67</v>
      </c>
      <c r="F56" s="5">
        <v>2022</v>
      </c>
      <c r="G56" s="1"/>
      <c r="H56" s="1"/>
      <c r="I56" s="1">
        <v>500000</v>
      </c>
      <c r="J56" s="1"/>
      <c r="K56" s="1">
        <f t="shared" si="0"/>
        <v>500000</v>
      </c>
      <c r="L56" s="5"/>
      <c r="M56" s="66"/>
    </row>
    <row r="57" spans="1:13" s="7" customFormat="1" ht="97.5" customHeight="1">
      <c r="A57" s="2">
        <v>1517361</v>
      </c>
      <c r="B57" s="2">
        <v>7361</v>
      </c>
      <c r="C57" s="3" t="s">
        <v>43</v>
      </c>
      <c r="D57" s="4" t="s">
        <v>39</v>
      </c>
      <c r="E57" s="5"/>
      <c r="F57" s="5"/>
      <c r="G57" s="6">
        <f>G58</f>
        <v>92508050</v>
      </c>
      <c r="H57" s="6">
        <f>H58</f>
        <v>72508050</v>
      </c>
      <c r="I57" s="6">
        <f>I58</f>
        <v>21844084</v>
      </c>
      <c r="J57" s="6">
        <f>J58</f>
        <v>0</v>
      </c>
      <c r="K57" s="6">
        <f>K58</f>
        <v>21844084</v>
      </c>
      <c r="L57" s="5"/>
      <c r="M57" s="66"/>
    </row>
    <row r="58" spans="1:13" s="7" customFormat="1" ht="70.5" customHeight="1">
      <c r="A58" s="5"/>
      <c r="B58" s="5"/>
      <c r="C58" s="5"/>
      <c r="D58" s="5"/>
      <c r="E58" s="30" t="s">
        <v>40</v>
      </c>
      <c r="F58" s="5" t="s">
        <v>41</v>
      </c>
      <c r="G58" s="1">
        <v>92508050</v>
      </c>
      <c r="H58" s="1">
        <f>92508050-20000000</f>
        <v>72508050</v>
      </c>
      <c r="I58" s="1">
        <v>21844084</v>
      </c>
      <c r="J58" s="1"/>
      <c r="K58" s="1">
        <f t="shared" si="0"/>
        <v>21844084</v>
      </c>
      <c r="L58" s="5">
        <v>55.1</v>
      </c>
      <c r="M58" s="66"/>
    </row>
    <row r="59" spans="1:13" s="7" customFormat="1" ht="30" customHeight="1">
      <c r="A59" s="2">
        <v>1517640</v>
      </c>
      <c r="B59" s="2">
        <v>7640</v>
      </c>
      <c r="C59" s="3" t="s">
        <v>45</v>
      </c>
      <c r="D59" s="4" t="s">
        <v>48</v>
      </c>
      <c r="E59" s="30"/>
      <c r="F59" s="5"/>
      <c r="G59" s="6">
        <f>G60+G61</f>
        <v>82349155</v>
      </c>
      <c r="H59" s="6">
        <f>H60+H61</f>
        <v>14998548</v>
      </c>
      <c r="I59" s="6">
        <f>I60+I61</f>
        <v>293326</v>
      </c>
      <c r="J59" s="6">
        <f>J60+J61</f>
        <v>0</v>
      </c>
      <c r="K59" s="6">
        <f>K60+K61</f>
        <v>293326</v>
      </c>
      <c r="L59" s="5"/>
      <c r="M59" s="66"/>
    </row>
    <row r="60" spans="1:13" s="7" customFormat="1" ht="65.25" customHeight="1">
      <c r="A60" s="5"/>
      <c r="B60" s="5"/>
      <c r="C60" s="5"/>
      <c r="D60" s="5"/>
      <c r="E60" s="30" t="s">
        <v>46</v>
      </c>
      <c r="F60" s="34" t="s">
        <v>15</v>
      </c>
      <c r="G60" s="1">
        <v>43788746</v>
      </c>
      <c r="H60" s="1">
        <v>622106</v>
      </c>
      <c r="I60" s="1">
        <v>85609</v>
      </c>
      <c r="J60" s="1"/>
      <c r="K60" s="1">
        <f t="shared" si="0"/>
        <v>85609</v>
      </c>
      <c r="L60" s="5">
        <v>33.2</v>
      </c>
      <c r="M60" s="66"/>
    </row>
    <row r="61" spans="1:13" s="7" customFormat="1" ht="59.25" customHeight="1">
      <c r="A61" s="5"/>
      <c r="B61" s="5"/>
      <c r="C61" s="5"/>
      <c r="D61" s="5"/>
      <c r="E61" s="30" t="s">
        <v>47</v>
      </c>
      <c r="F61" s="34" t="s">
        <v>15</v>
      </c>
      <c r="G61" s="1">
        <v>38560409</v>
      </c>
      <c r="H61" s="1">
        <v>14376442</v>
      </c>
      <c r="I61" s="1">
        <v>207717</v>
      </c>
      <c r="J61" s="1"/>
      <c r="K61" s="1">
        <f t="shared" si="0"/>
        <v>207717</v>
      </c>
      <c r="L61" s="34">
        <v>100</v>
      </c>
      <c r="M61" s="66"/>
    </row>
    <row r="62" spans="1:13" s="7" customFormat="1" ht="26.25" customHeight="1">
      <c r="A62" s="5" t="s">
        <v>9</v>
      </c>
      <c r="B62" s="5" t="s">
        <v>9</v>
      </c>
      <c r="C62" s="5" t="s">
        <v>9</v>
      </c>
      <c r="D62" s="4" t="s">
        <v>8</v>
      </c>
      <c r="E62" s="5" t="s">
        <v>9</v>
      </c>
      <c r="F62" s="5" t="s">
        <v>9</v>
      </c>
      <c r="G62" s="6">
        <f>G12+G31</f>
        <v>348687021</v>
      </c>
      <c r="H62" s="6">
        <f>H12+H31</f>
        <v>261336414</v>
      </c>
      <c r="I62" s="6">
        <f>I12+I31</f>
        <v>257432741</v>
      </c>
      <c r="J62" s="6">
        <f>J12+J31</f>
        <v>-22304968</v>
      </c>
      <c r="K62" s="6">
        <f>K12+K31</f>
        <v>235127773</v>
      </c>
      <c r="L62" s="5" t="s">
        <v>9</v>
      </c>
      <c r="M62" s="66"/>
    </row>
    <row r="63" spans="8:13" s="15" customFormat="1" ht="15.75">
      <c r="H63" s="35"/>
      <c r="M63" s="66"/>
    </row>
    <row r="64" ht="15">
      <c r="M64" s="66"/>
    </row>
    <row r="65" ht="15">
      <c r="M65" s="66"/>
    </row>
    <row r="66" spans="1:13" s="36" customFormat="1" ht="18.75">
      <c r="A66" s="61"/>
      <c r="B66" s="61"/>
      <c r="C66" s="61"/>
      <c r="D66" s="61"/>
      <c r="E66" s="61"/>
      <c r="H66" s="37"/>
      <c r="I66" s="62"/>
      <c r="J66" s="62"/>
      <c r="K66" s="62"/>
      <c r="L66" s="62"/>
      <c r="M66" s="66"/>
    </row>
    <row r="67" spans="1:13" s="59" customFormat="1" ht="23.25">
      <c r="A67" s="58" t="s">
        <v>76</v>
      </c>
      <c r="B67" s="58"/>
      <c r="C67" s="58"/>
      <c r="D67" s="58"/>
      <c r="E67" s="58"/>
      <c r="F67" s="58"/>
      <c r="G67" s="58"/>
      <c r="H67" s="63" t="s">
        <v>73</v>
      </c>
      <c r="I67" s="63"/>
      <c r="J67" s="63"/>
      <c r="K67" s="63"/>
      <c r="L67" s="63"/>
      <c r="M67" s="66"/>
    </row>
    <row r="68" spans="1:13" s="36" customFormat="1" ht="18.75">
      <c r="A68" s="38"/>
      <c r="B68" s="39"/>
      <c r="C68" s="40"/>
      <c r="D68" s="41"/>
      <c r="H68" s="37"/>
      <c r="I68" s="17"/>
      <c r="J68" s="17"/>
      <c r="K68" s="17"/>
      <c r="L68" s="42"/>
      <c r="M68" s="66"/>
    </row>
    <row r="69" spans="1:13" ht="20.25">
      <c r="A69" s="43"/>
      <c r="M69" s="66"/>
    </row>
    <row r="70" spans="1:4" ht="20.25">
      <c r="A70" s="38"/>
      <c r="C70" s="60"/>
      <c r="D70" s="60"/>
    </row>
  </sheetData>
  <sheetProtection/>
  <mergeCells count="15">
    <mergeCell ref="M55:M69"/>
    <mergeCell ref="I3:L3"/>
    <mergeCell ref="A6:L6"/>
    <mergeCell ref="I1:L1"/>
    <mergeCell ref="I2:L2"/>
    <mergeCell ref="M1:M18"/>
    <mergeCell ref="M19:M30"/>
    <mergeCell ref="M31:M41"/>
    <mergeCell ref="M42:M54"/>
    <mergeCell ref="C70:D70"/>
    <mergeCell ref="A66:E66"/>
    <mergeCell ref="I66:L66"/>
    <mergeCell ref="H67:L67"/>
    <mergeCell ref="A7:L7"/>
    <mergeCell ref="A8:L8"/>
  </mergeCells>
  <printOptions horizontalCentered="1"/>
  <pageMargins left="0.11811023622047245" right="0.11811023622047245" top="1.1811023622047245" bottom="0.5905511811023623" header="0.31496062992125984" footer="0.31496062992125984"/>
  <pageSetup fitToHeight="15" fitToWidth="1" horizontalDpi="600" verticalDpi="600" orientation="landscape" paperSize="9" scale="67" r:id="rId1"/>
  <headerFooter differentFirst="1">
    <oddHeader xml:space="preserve">&amp;R&amp;"Times New Roman,обычный"&amp;16Продовження додатку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2022-05-12T09:26:59Z</dcterms:modified>
  <cp:category/>
  <cp:version/>
  <cp:contentType/>
  <cp:contentStatus/>
</cp:coreProperties>
</file>