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15480" windowHeight="10380" activeTab="0"/>
  </bookViews>
  <sheets>
    <sheet name="дод 1" sheetId="1" r:id="rId1"/>
  </sheets>
  <definedNames>
    <definedName name="_xlfn.AGGREGATE" hidden="1">#NAME?</definedName>
    <definedName name="_xlnm.Print_Titles" localSheetId="0">'дод 1'!$11:$11</definedName>
    <definedName name="_xlnm.Print_Area" localSheetId="0">'дод 1'!$A$1:$F$47</definedName>
  </definedNames>
  <calcPr fullCalcOnLoad="1"/>
</workbook>
</file>

<file path=xl/sharedStrings.xml><?xml version="1.0" encoding="utf-8"?>
<sst xmlns="http://schemas.openxmlformats.org/spreadsheetml/2006/main" count="73" uniqueCount="66">
  <si>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</si>
  <si>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</si>
  <si>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</si>
  <si>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</si>
  <si>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</si>
  <si>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</si>
  <si>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</si>
  <si>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</si>
  <si>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</si>
  <si>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</si>
  <si>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</si>
  <si>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</si>
  <si>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</si>
  <si>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</si>
  <si>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</si>
  <si>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</si>
  <si>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</si>
  <si>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</si>
  <si>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</si>
  <si>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</si>
  <si>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</si>
  <si>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</si>
  <si>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</si>
  <si>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</si>
  <si>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</si>
  <si>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</si>
  <si>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</si>
  <si>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</si>
  <si>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</si>
  <si>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</si>
  <si>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</si>
  <si>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</si>
  <si>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</si>
  <si>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</si>
  <si>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</si>
  <si>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</si>
  <si>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</si>
  <si>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</si>
  <si>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</si>
  <si>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</si>
  <si>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</si>
  <si>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</si>
  <si>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</si>
  <si>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</si>
  <si>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</si>
  <si>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</si>
  <si>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</si>
  <si>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</si>
  <si>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</si>
  <si>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</si>
  <si>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</si>
  <si>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</si>
  <si>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</si>
  <si>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</si>
  <si>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</si>
  <si>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</si>
  <si>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</si>
  <si>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18531000000</t>
  </si>
  <si>
    <t>(код бюджету)</t>
  </si>
  <si>
    <t>401201</t>
  </si>
  <si>
    <t>Фінансування бюджету Сумської міської територіальної громади           на 2022 рік</t>
  </si>
  <si>
    <t xml:space="preserve">Директор Департаменту фінансів, економіки та інвестицій </t>
  </si>
  <si>
    <t>С.А. Липова</t>
  </si>
  <si>
    <t>до  рішення Виконавчого комітету</t>
  </si>
  <si>
    <t xml:space="preserve">               Додаток 1</t>
  </si>
  <si>
    <t>від 10.06.2022 № 215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</si>
</sst>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₴_-;\-* #,##0\ _₴_-;_-* &quot;-&quot;\ _₴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6"/>
      <name val="Times New Roman"/>
      <family val="1"/>
    </font>
    <font>
      <sz val="15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3" fillId="3" borderId="0" applyNumberFormat="0" applyBorder="0" applyAlignment="0" applyProtection="0"/>
    <xf numFmtId="0" fontId="14" fillId="4" borderId="0" applyNumberFormat="0" applyBorder="0" applyAlignment="0" applyProtection="0"/>
    <xf numFmtId="0" fontId="53" fillId="5" borderId="0" applyNumberFormat="0" applyBorder="0" applyAlignment="0" applyProtection="0"/>
    <xf numFmtId="0" fontId="14" fillId="6" borderId="0" applyNumberFormat="0" applyBorder="0" applyAlignment="0" applyProtection="0"/>
    <xf numFmtId="0" fontId="53" fillId="7" borderId="0" applyNumberFormat="0" applyBorder="0" applyAlignment="0" applyProtection="0"/>
    <xf numFmtId="0" fontId="14" fillId="8" borderId="0" applyNumberFormat="0" applyBorder="0" applyAlignment="0" applyProtection="0"/>
    <xf numFmtId="0" fontId="53" fillId="9" borderId="0" applyNumberFormat="0" applyBorder="0" applyAlignment="0" applyProtection="0"/>
    <xf numFmtId="0" fontId="14" fillId="10" borderId="0" applyNumberFormat="0" applyBorder="0" applyAlignment="0" applyProtection="0"/>
    <xf numFmtId="0" fontId="53" fillId="11" borderId="0" applyNumberFormat="0" applyBorder="0" applyAlignment="0" applyProtection="0"/>
    <xf numFmtId="0" fontId="14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53" fillId="15" borderId="0" applyNumberFormat="0" applyBorder="0" applyAlignment="0" applyProtection="0"/>
    <xf numFmtId="0" fontId="14" fillId="16" borderId="0" applyNumberFormat="0" applyBorder="0" applyAlignment="0" applyProtection="0"/>
    <xf numFmtId="0" fontId="53" fillId="17" borderId="0" applyNumberFormat="0" applyBorder="0" applyAlignment="0" applyProtection="0"/>
    <xf numFmtId="0" fontId="14" fillId="18" borderId="0" applyNumberFormat="0" applyBorder="0" applyAlignment="0" applyProtection="0"/>
    <xf numFmtId="0" fontId="53" fillId="19" borderId="0" applyNumberFormat="0" applyBorder="0" applyAlignment="0" applyProtection="0"/>
    <xf numFmtId="0" fontId="14" fillId="8" borderId="0" applyNumberFormat="0" applyBorder="0" applyAlignment="0" applyProtection="0"/>
    <xf numFmtId="0" fontId="53" fillId="20" borderId="0" applyNumberFormat="0" applyBorder="0" applyAlignment="0" applyProtection="0"/>
    <xf numFmtId="0" fontId="14" fillId="14" borderId="0" applyNumberFormat="0" applyBorder="0" applyAlignment="0" applyProtection="0"/>
    <xf numFmtId="0" fontId="53" fillId="21" borderId="0" applyNumberFormat="0" applyBorder="0" applyAlignment="0" applyProtection="0"/>
    <xf numFmtId="0" fontId="14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54" fillId="25" borderId="0" applyNumberFormat="0" applyBorder="0" applyAlignment="0" applyProtection="0"/>
    <xf numFmtId="0" fontId="13" fillId="16" borderId="0" applyNumberFormat="0" applyBorder="0" applyAlignment="0" applyProtection="0"/>
    <xf numFmtId="0" fontId="54" fillId="26" borderId="0" applyNumberFormat="0" applyBorder="0" applyAlignment="0" applyProtection="0"/>
    <xf numFmtId="0" fontId="13" fillId="18" borderId="0" applyNumberFormat="0" applyBorder="0" applyAlignment="0" applyProtection="0"/>
    <xf numFmtId="0" fontId="54" fillId="27" borderId="0" applyNumberFormat="0" applyBorder="0" applyAlignment="0" applyProtection="0"/>
    <xf numFmtId="0" fontId="13" fillId="28" borderId="0" applyNumberFormat="0" applyBorder="0" applyAlignment="0" applyProtection="0"/>
    <xf numFmtId="0" fontId="54" fillId="29" borderId="0" applyNumberFormat="0" applyBorder="0" applyAlignment="0" applyProtection="0"/>
    <xf numFmtId="0" fontId="13" fillId="30" borderId="0" applyNumberFormat="0" applyBorder="0" applyAlignment="0" applyProtection="0"/>
    <xf numFmtId="0" fontId="54" fillId="31" borderId="0" applyNumberFormat="0" applyBorder="0" applyAlignment="0" applyProtection="0"/>
    <xf numFmtId="0" fontId="13" fillId="32" borderId="0" applyNumberFormat="0" applyBorder="0" applyAlignment="0" applyProtection="0"/>
    <xf numFmtId="0" fontId="54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5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6" fillId="46" borderId="0" applyNumberFormat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0" fillId="0" borderId="7" applyNumberFormat="0" applyFill="0" applyAlignment="0" applyProtection="0"/>
    <xf numFmtId="0" fontId="12" fillId="0" borderId="8" applyNumberFormat="0" applyFill="0" applyAlignment="0" applyProtection="0"/>
    <xf numFmtId="0" fontId="61" fillId="47" borderId="9" applyNumberFormat="0" applyAlignment="0" applyProtection="0"/>
    <xf numFmtId="0" fontId="10" fillId="48" borderId="10" applyNumberFormat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3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" fillId="4" borderId="0" applyNumberFormat="0" applyBorder="0" applyAlignment="0" applyProtection="0"/>
    <xf numFmtId="0" fontId="65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6" fillId="50" borderId="14" applyNumberFormat="0" applyAlignment="0" applyProtection="0"/>
    <xf numFmtId="0" fontId="18" fillId="0" borderId="15" applyNumberFormat="0" applyFill="0" applyAlignment="0" applyProtection="0"/>
    <xf numFmtId="0" fontId="67" fillId="54" borderId="0" applyNumberFormat="0" applyBorder="0" applyAlignment="0" applyProtection="0"/>
    <xf numFmtId="0" fontId="19" fillId="0" borderId="0">
      <alignment/>
      <protection/>
    </xf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31" fillId="0" borderId="0" xfId="0" applyNumberFormat="1" applyFont="1" applyFill="1" applyAlignment="1" applyProtection="1">
      <alignment vertical="top"/>
      <protection/>
    </xf>
    <xf numFmtId="0" fontId="31" fillId="0" borderId="0" xfId="0" applyFont="1" applyFill="1" applyAlignment="1">
      <alignment vertical="top"/>
    </xf>
    <xf numFmtId="49" fontId="29" fillId="0" borderId="16" xfId="0" applyNumberFormat="1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vertical="center" wrapText="1"/>
    </xf>
    <xf numFmtId="4" fontId="31" fillId="0" borderId="0" xfId="0" applyNumberFormat="1" applyFont="1" applyFill="1" applyAlignment="1">
      <alignment vertical="top"/>
    </xf>
    <xf numFmtId="0" fontId="0" fillId="55" borderId="0" xfId="0" applyFont="1" applyFill="1" applyAlignment="1">
      <alignment vertical="top"/>
    </xf>
    <xf numFmtId="49" fontId="27" fillId="0" borderId="17" xfId="0" applyNumberFormat="1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vertical="center" wrapText="1"/>
    </xf>
    <xf numFmtId="4" fontId="0" fillId="55" borderId="0" xfId="0" applyNumberFormat="1" applyFont="1" applyFill="1" applyAlignment="1" applyProtection="1">
      <alignment/>
      <protection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7" borderId="0" xfId="0" applyFont="1" applyFill="1" applyAlignment="1">
      <alignment vertical="top"/>
    </xf>
    <xf numFmtId="49" fontId="29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32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/>
    </xf>
    <xf numFmtId="0" fontId="40" fillId="0" borderId="0" xfId="0" applyNumberFormat="1" applyFont="1" applyFill="1" applyAlignment="1" applyProtection="1">
      <alignment/>
      <protection/>
    </xf>
    <xf numFmtId="0" fontId="40" fillId="0" borderId="0" xfId="0" applyFont="1" applyFill="1" applyAlignment="1">
      <alignment/>
    </xf>
    <xf numFmtId="14" fontId="37" fillId="0" borderId="0" xfId="0" applyNumberFormat="1" applyFont="1" applyAlignment="1">
      <alignment horizontal="left" vertical="center"/>
    </xf>
    <xf numFmtId="14" fontId="38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>
      <alignment/>
    </xf>
    <xf numFmtId="0" fontId="0" fillId="56" borderId="0" xfId="0" applyFont="1" applyFill="1" applyAlignment="1" applyProtection="1">
      <alignment/>
      <protection/>
    </xf>
    <xf numFmtId="0" fontId="0" fillId="56" borderId="0" xfId="0" applyFont="1" applyFill="1" applyAlignment="1">
      <alignment vertical="top"/>
    </xf>
    <xf numFmtId="0" fontId="0" fillId="58" borderId="0" xfId="0" applyFont="1" applyFill="1" applyAlignment="1">
      <alignment vertical="top"/>
    </xf>
    <xf numFmtId="0" fontId="0" fillId="29" borderId="0" xfId="0" applyFont="1" applyFill="1" applyAlignment="1" applyProtection="1">
      <alignment/>
      <protection/>
    </xf>
    <xf numFmtId="0" fontId="0" fillId="29" borderId="0" xfId="0" applyFont="1" applyFill="1" applyAlignment="1">
      <alignment vertical="top"/>
    </xf>
    <xf numFmtId="0" fontId="0" fillId="0" borderId="0" xfId="0" applyFont="1" applyFill="1" applyAlignment="1" applyProtection="1">
      <alignment/>
      <protection/>
    </xf>
    <xf numFmtId="4" fontId="31" fillId="0" borderId="0" xfId="0" applyNumberFormat="1" applyFont="1" applyFill="1" applyAlignment="1" applyProtection="1">
      <alignment vertical="top"/>
      <protection/>
    </xf>
    <xf numFmtId="4" fontId="39" fillId="0" borderId="0" xfId="0" applyNumberFormat="1" applyFont="1" applyFill="1" applyAlignment="1">
      <alignment horizontal="center" vertical="center" wrapText="1"/>
    </xf>
    <xf numFmtId="4" fontId="39" fillId="0" borderId="0" xfId="0" applyNumberFormat="1" applyFont="1" applyFill="1" applyAlignment="1" applyProtection="1">
      <alignment/>
      <protection/>
    </xf>
    <xf numFmtId="4" fontId="28" fillId="0" borderId="0" xfId="0" applyNumberFormat="1" applyFont="1" applyFill="1" applyAlignment="1" applyProtection="1">
      <alignment horizontal="center" vertical="center" wrapText="1"/>
      <protection/>
    </xf>
    <xf numFmtId="4" fontId="27" fillId="0" borderId="18" xfId="0" applyNumberFormat="1" applyFont="1" applyFill="1" applyBorder="1" applyAlignment="1" applyProtection="1">
      <alignment horizontal="right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4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24" fillId="0" borderId="16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Alignment="1">
      <alignment horizontal="center" vertical="center"/>
    </xf>
    <xf numFmtId="4" fontId="36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 horizontal="center" vertical="center"/>
    </xf>
    <xf numFmtId="4" fontId="3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41" fillId="0" borderId="0" xfId="0" applyNumberFormat="1" applyFont="1" applyFill="1" applyAlignment="1" applyProtection="1">
      <alignment/>
      <protection/>
    </xf>
    <xf numFmtId="4" fontId="39" fillId="0" borderId="0" xfId="0" applyNumberFormat="1" applyFont="1" applyFill="1" applyAlignment="1">
      <alignment/>
    </xf>
    <xf numFmtId="4" fontId="45" fillId="0" borderId="0" xfId="0" applyNumberFormat="1" applyFont="1" applyFill="1" applyAlignment="1">
      <alignment vertical="center"/>
    </xf>
    <xf numFmtId="4" fontId="46" fillId="0" borderId="0" xfId="0" applyNumberFormat="1" applyFont="1" applyFill="1" applyAlignment="1">
      <alignment/>
    </xf>
    <xf numFmtId="4" fontId="39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27" fillId="0" borderId="0" xfId="0" applyNumberFormat="1" applyFont="1" applyFill="1" applyAlignment="1" applyProtection="1">
      <alignment horizontal="center"/>
      <protection/>
    </xf>
    <xf numFmtId="4" fontId="39" fillId="0" borderId="0" xfId="0" applyNumberFormat="1" applyFont="1" applyFill="1" applyAlignment="1">
      <alignment horizontal="center" vertical="center" wrapText="1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left" vertical="center" wrapText="1"/>
      <protection/>
    </xf>
    <xf numFmtId="0" fontId="29" fillId="0" borderId="20" xfId="0" applyNumberFormat="1" applyFont="1" applyFill="1" applyBorder="1" applyAlignment="1" applyProtection="1">
      <alignment horizontal="left" vertical="center" wrapText="1"/>
      <protection/>
    </xf>
    <xf numFmtId="0" fontId="29" fillId="0" borderId="21" xfId="0" applyNumberFormat="1" applyFont="1" applyFill="1" applyBorder="1" applyAlignment="1" applyProtection="1">
      <alignment horizontal="left" vertical="center" wrapText="1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4" fontId="43" fillId="0" borderId="0" xfId="0" applyNumberFormat="1" applyFont="1" applyFill="1" applyAlignment="1" applyProtection="1">
      <alignment horizontal="center" vertical="center"/>
      <protection/>
    </xf>
    <xf numFmtId="4" fontId="44" fillId="0" borderId="0" xfId="0" applyNumberFormat="1" applyFont="1" applyFill="1" applyAlignment="1" applyProtection="1">
      <alignment horizontal="center" vertical="center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32" fillId="0" borderId="0" xfId="0" applyNumberFormat="1" applyFont="1" applyFill="1" applyAlignment="1">
      <alignment horizontal="center" vertical="center"/>
    </xf>
    <xf numFmtId="49" fontId="29" fillId="0" borderId="19" xfId="0" applyNumberFormat="1" applyFont="1" applyFill="1" applyBorder="1" applyAlignment="1">
      <alignment horizontal="left" vertical="center" wrapText="1"/>
    </xf>
    <xf numFmtId="49" fontId="29" fillId="0" borderId="20" xfId="0" applyNumberFormat="1" applyFont="1" applyFill="1" applyBorder="1" applyAlignment="1">
      <alignment horizontal="left" vertical="center" wrapText="1"/>
    </xf>
    <xf numFmtId="49" fontId="29" fillId="0" borderId="21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Alignment="1" applyProtection="1">
      <alignment horizontal="center" vertical="top"/>
      <protection/>
    </xf>
    <xf numFmtId="4" fontId="32" fillId="0" borderId="0" xfId="0" applyNumberFormat="1" applyFont="1" applyFill="1" applyAlignment="1" applyProtection="1">
      <alignment horizontal="center" vertical="top"/>
      <protection/>
    </xf>
    <xf numFmtId="0" fontId="32" fillId="0" borderId="0" xfId="0" applyFont="1" applyFill="1" applyAlignment="1">
      <alignment horizontal="left" vertical="center" wrapText="1"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showGridLines="0" showZeros="0" tabSelected="1" view="pageBreakPreview" zoomScale="85" zoomScaleSheetLayoutView="85" zoomScalePageLayoutView="0" workbookViewId="0" topLeftCell="A1">
      <selection activeCell="D6" sqref="D6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37" customWidth="1"/>
    <col min="4" max="4" width="22.16015625" style="37" customWidth="1"/>
    <col min="5" max="5" width="20.33203125" style="37" customWidth="1"/>
    <col min="6" max="6" width="21.83203125" style="37" customWidth="1"/>
    <col min="7" max="7" width="1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6" ht="17.25" customHeight="1">
      <c r="A1" s="73">
        <v>3</v>
      </c>
      <c r="B1" s="73"/>
      <c r="C1" s="73"/>
      <c r="D1" s="73"/>
      <c r="E1" s="73"/>
      <c r="F1" s="73"/>
    </row>
    <row r="2" spans="1:6" ht="13.5" customHeight="1">
      <c r="A2" s="72"/>
      <c r="B2" s="72"/>
      <c r="C2" s="72"/>
      <c r="D2" s="72"/>
      <c r="E2" s="72"/>
      <c r="F2" s="72"/>
    </row>
    <row r="3" spans="3:7" ht="19.5">
      <c r="C3" s="74" t="s">
        <v>64</v>
      </c>
      <c r="D3" s="74"/>
      <c r="E3" s="74"/>
      <c r="F3" s="74"/>
      <c r="G3" s="26"/>
    </row>
    <row r="4" spans="3:9" ht="17.25" customHeight="1">
      <c r="C4" s="47"/>
      <c r="D4" s="70" t="s">
        <v>63</v>
      </c>
      <c r="E4" s="70"/>
      <c r="F4" s="70"/>
      <c r="G4" s="70"/>
      <c r="H4" s="70"/>
      <c r="I4" s="68"/>
    </row>
    <row r="5" spans="3:9" ht="22.5" customHeight="1">
      <c r="C5" s="48"/>
      <c r="D5" s="67" t="s">
        <v>65</v>
      </c>
      <c r="E5" s="67"/>
      <c r="F5" s="67"/>
      <c r="G5" s="67"/>
      <c r="H5" s="67"/>
      <c r="I5" s="69"/>
    </row>
    <row r="6" ht="23.25" customHeight="1"/>
    <row r="7" spans="1:9" s="4" customFormat="1" ht="60" customHeight="1">
      <c r="A7" s="75" t="s">
        <v>60</v>
      </c>
      <c r="B7" s="75"/>
      <c r="C7" s="75"/>
      <c r="D7" s="75"/>
      <c r="E7" s="75"/>
      <c r="F7" s="75"/>
      <c r="G7" s="3"/>
      <c r="I7" s="2"/>
    </row>
    <row r="8" spans="3:9" s="4" customFormat="1" ht="18.75" customHeight="1">
      <c r="C8" s="81" t="s">
        <v>57</v>
      </c>
      <c r="D8" s="82"/>
      <c r="E8" s="49"/>
      <c r="F8" s="49"/>
      <c r="G8" s="3"/>
      <c r="I8" s="31"/>
    </row>
    <row r="9" spans="3:9" s="4" customFormat="1" ht="8.25" customHeight="1">
      <c r="C9" s="88" t="s">
        <v>58</v>
      </c>
      <c r="D9" s="89"/>
      <c r="E9" s="49"/>
      <c r="F9" s="49"/>
      <c r="G9" s="3"/>
      <c r="I9" s="31"/>
    </row>
    <row r="10" spans="1:9" ht="11.25" customHeight="1">
      <c r="A10" s="80"/>
      <c r="B10" s="80"/>
      <c r="C10" s="80"/>
      <c r="D10" s="80"/>
      <c r="E10" s="80"/>
      <c r="F10" s="50" t="s">
        <v>56</v>
      </c>
      <c r="I10" s="32"/>
    </row>
    <row r="11" spans="1:9" s="6" customFormat="1" ht="24.75" customHeight="1">
      <c r="A11" s="83" t="s">
        <v>0</v>
      </c>
      <c r="B11" s="83" t="s">
        <v>44</v>
      </c>
      <c r="C11" s="79" t="s">
        <v>45</v>
      </c>
      <c r="D11" s="79" t="s">
        <v>2</v>
      </c>
      <c r="E11" s="79" t="s">
        <v>3</v>
      </c>
      <c r="F11" s="79"/>
      <c r="G11" s="5"/>
      <c r="I11" s="2"/>
    </row>
    <row r="12" spans="1:7" s="6" customFormat="1" ht="29.25" customHeight="1">
      <c r="A12" s="83"/>
      <c r="B12" s="83"/>
      <c r="C12" s="79"/>
      <c r="D12" s="79"/>
      <c r="E12" s="51" t="s">
        <v>45</v>
      </c>
      <c r="F12" s="52" t="s">
        <v>46</v>
      </c>
      <c r="G12" s="5"/>
    </row>
    <row r="13" spans="1:7" s="6" customFormat="1" ht="19.5" customHeight="1">
      <c r="A13" s="76" t="s">
        <v>54</v>
      </c>
      <c r="B13" s="77"/>
      <c r="C13" s="77"/>
      <c r="D13" s="77"/>
      <c r="E13" s="77"/>
      <c r="F13" s="78"/>
      <c r="G13" s="5"/>
    </row>
    <row r="14" spans="1:9" s="7" customFormat="1" ht="15.75">
      <c r="A14" s="12" t="s">
        <v>4</v>
      </c>
      <c r="B14" s="13" t="s">
        <v>5</v>
      </c>
      <c r="C14" s="52">
        <f aca="true" t="shared" si="0" ref="C14:C19">D14+E14</f>
        <v>238535133.52999997</v>
      </c>
      <c r="D14" s="52">
        <f>D17+D15</f>
        <v>-446989191</v>
      </c>
      <c r="E14" s="52">
        <f>E17+E15</f>
        <v>685524324.53</v>
      </c>
      <c r="F14" s="52">
        <f>F17+F15</f>
        <v>685434165</v>
      </c>
      <c r="G14" s="1"/>
      <c r="I14" s="6"/>
    </row>
    <row r="15" spans="1:9" s="21" customFormat="1" ht="15.75">
      <c r="A15" s="14" t="s">
        <v>51</v>
      </c>
      <c r="B15" s="15" t="s">
        <v>52</v>
      </c>
      <c r="C15" s="53">
        <f t="shared" si="0"/>
        <v>133343652</v>
      </c>
      <c r="D15" s="53">
        <f>D16</f>
        <v>0</v>
      </c>
      <c r="E15" s="53">
        <f>E16</f>
        <v>133343652</v>
      </c>
      <c r="F15" s="53">
        <f>F16</f>
        <v>133343652</v>
      </c>
      <c r="G15" s="27"/>
      <c r="H15" s="45"/>
      <c r="I15" s="7"/>
    </row>
    <row r="16" spans="1:8" s="43" customFormat="1" ht="23.25" customHeight="1">
      <c r="A16" s="14" t="s">
        <v>53</v>
      </c>
      <c r="B16" s="15" t="s">
        <v>17</v>
      </c>
      <c r="C16" s="53">
        <f t="shared" si="0"/>
        <v>133343652</v>
      </c>
      <c r="D16" s="53">
        <v>0</v>
      </c>
      <c r="E16" s="53">
        <f>E30</f>
        <v>133343652</v>
      </c>
      <c r="F16" s="53">
        <f>F30</f>
        <v>133343652</v>
      </c>
      <c r="G16" s="27"/>
      <c r="H16" s="45"/>
    </row>
    <row r="17" spans="1:9" s="40" customFormat="1" ht="45.75" customHeight="1">
      <c r="A17" s="14" t="s">
        <v>6</v>
      </c>
      <c r="B17" s="15" t="s">
        <v>7</v>
      </c>
      <c r="C17" s="53">
        <f t="shared" si="0"/>
        <v>105191481.52999997</v>
      </c>
      <c r="D17" s="53">
        <f>D20+D18+D19</f>
        <v>-446989191</v>
      </c>
      <c r="E17" s="53">
        <f>E20+E18+E19</f>
        <v>552180672.53</v>
      </c>
      <c r="F17" s="53">
        <f>F20+F18+F19</f>
        <v>552090513</v>
      </c>
      <c r="G17" s="1"/>
      <c r="H17" s="7"/>
      <c r="I17" s="21"/>
    </row>
    <row r="18" spans="1:7" s="7" customFormat="1" ht="15.75">
      <c r="A18" s="14" t="s">
        <v>37</v>
      </c>
      <c r="B18" s="15" t="s">
        <v>38</v>
      </c>
      <c r="C18" s="53">
        <f t="shared" si="0"/>
        <v>105191481.53</v>
      </c>
      <c r="D18" s="53">
        <f>1711800+300000+850000+408750+445000+50000000+6635472+18150000+2761500+18000000+3041800+1797000+1000000</f>
        <v>105101322</v>
      </c>
      <c r="E18" s="53">
        <v>90159.53</v>
      </c>
      <c r="F18" s="53"/>
      <c r="G18" s="1"/>
    </row>
    <row r="19" spans="1:7" s="7" customFormat="1" ht="15.75" hidden="1">
      <c r="A19" s="14" t="s">
        <v>39</v>
      </c>
      <c r="B19" s="15" t="s">
        <v>40</v>
      </c>
      <c r="C19" s="53">
        <f t="shared" si="0"/>
        <v>0</v>
      </c>
      <c r="D19" s="53"/>
      <c r="E19" s="53"/>
      <c r="F19" s="53"/>
      <c r="G19" s="1"/>
    </row>
    <row r="20" spans="1:8" s="7" customFormat="1" ht="64.5" customHeight="1">
      <c r="A20" s="14" t="s">
        <v>8</v>
      </c>
      <c r="B20" s="15" t="s">
        <v>9</v>
      </c>
      <c r="C20" s="53">
        <f aca="true" t="shared" si="1" ref="C20:C37">D20+E20</f>
        <v>0</v>
      </c>
      <c r="D20" s="53">
        <f>-495337111-500000-3429010-800000-19009390+400000-81650000+1500000+700000-1000000-300000-320000-400000-53000+5000000+15000000+13000000+150000+1110000+44968-9000000+2000000+355000+595000-40000+301500+1590000-350000+100000+9100000+8361530-10000+600000+200000</f>
        <v>-552090513</v>
      </c>
      <c r="E20" s="53">
        <f>495337111+500000+3429010+800000+19009390-400000+81650000-1500000-700000+1000000+300000+320000+400000+53000-5000000-15000000-13000000-150000-44968-1110000+9000000-2000000-355000-595000+40000-301500-1590000+350000-100000-9100000-8361530+10000-600000-200000</f>
        <v>552090513</v>
      </c>
      <c r="F20" s="53">
        <f>495337111+500000+3429010+800000+19009390-400000+81650000-1500000-700000+1000000+300000+320000+400000+53000-5000000-15000000-13000000-150000-44968-1110000+9000000-2000000-355000-595000+40000-301500-1590000+350000-100000-9100000-8361530+10000-600000-200000</f>
        <v>552090513</v>
      </c>
      <c r="G20" s="37">
        <f>D20-D41</f>
        <v>0</v>
      </c>
      <c r="H20" s="37">
        <f>E20-F20</f>
        <v>0</v>
      </c>
    </row>
    <row r="21" spans="1:9" s="9" customFormat="1" ht="19.5" customHeight="1">
      <c r="A21" s="12" t="s">
        <v>13</v>
      </c>
      <c r="B21" s="13" t="s">
        <v>14</v>
      </c>
      <c r="C21" s="52">
        <f t="shared" si="1"/>
        <v>43351432</v>
      </c>
      <c r="D21" s="52">
        <f>D22</f>
        <v>0</v>
      </c>
      <c r="E21" s="52">
        <f>E22</f>
        <v>43351432</v>
      </c>
      <c r="F21" s="52">
        <f>F22</f>
        <v>43351432</v>
      </c>
      <c r="G21" s="8"/>
      <c r="I21" s="20"/>
    </row>
    <row r="22" spans="1:7" s="9" customFormat="1" ht="34.5" customHeight="1">
      <c r="A22" s="14" t="s">
        <v>15</v>
      </c>
      <c r="B22" s="15" t="s">
        <v>24</v>
      </c>
      <c r="C22" s="53">
        <f t="shared" si="1"/>
        <v>43351432</v>
      </c>
      <c r="D22" s="53">
        <f>D23+D24</f>
        <v>0</v>
      </c>
      <c r="E22" s="53">
        <f>E23+E24</f>
        <v>43351432</v>
      </c>
      <c r="F22" s="53">
        <f>F23+F24</f>
        <v>43351432</v>
      </c>
      <c r="G22" s="8"/>
    </row>
    <row r="23" spans="1:9" s="17" customFormat="1" ht="18.75" customHeight="1">
      <c r="A23" s="14" t="s">
        <v>16</v>
      </c>
      <c r="B23" s="15" t="s">
        <v>17</v>
      </c>
      <c r="C23" s="53">
        <f t="shared" si="1"/>
        <v>47115000</v>
      </c>
      <c r="D23" s="54">
        <v>0</v>
      </c>
      <c r="E23" s="54">
        <f>E31</f>
        <v>47115000</v>
      </c>
      <c r="F23" s="54">
        <f>F31</f>
        <v>47115000</v>
      </c>
      <c r="G23" s="8"/>
      <c r="H23" s="9"/>
      <c r="I23" s="9"/>
    </row>
    <row r="24" spans="1:8" s="42" customFormat="1" ht="18.75" customHeight="1">
      <c r="A24" s="14" t="s">
        <v>28</v>
      </c>
      <c r="B24" s="15" t="s">
        <v>29</v>
      </c>
      <c r="C24" s="53">
        <f t="shared" si="1"/>
        <v>-3763568</v>
      </c>
      <c r="D24" s="54">
        <v>0</v>
      </c>
      <c r="E24" s="54">
        <f>E36</f>
        <v>-3763568</v>
      </c>
      <c r="F24" s="54">
        <f>F36</f>
        <v>-3763568</v>
      </c>
      <c r="G24" s="8"/>
      <c r="H24" s="9"/>
    </row>
    <row r="25" spans="1:9" s="11" customFormat="1" ht="18.75" customHeight="1">
      <c r="A25" s="12"/>
      <c r="B25" s="13" t="s">
        <v>30</v>
      </c>
      <c r="C25" s="52">
        <f t="shared" si="1"/>
        <v>281886565.53</v>
      </c>
      <c r="D25" s="55">
        <f>D14+D21</f>
        <v>-446989191</v>
      </c>
      <c r="E25" s="55">
        <f>E14+E21</f>
        <v>728875756.53</v>
      </c>
      <c r="F25" s="55">
        <f>F14+F21</f>
        <v>728785597</v>
      </c>
      <c r="G25" s="10"/>
      <c r="I25" s="23"/>
    </row>
    <row r="26" spans="1:7" s="11" customFormat="1" ht="18.75" customHeight="1">
      <c r="A26" s="85" t="s">
        <v>55</v>
      </c>
      <c r="B26" s="86"/>
      <c r="C26" s="86"/>
      <c r="D26" s="86"/>
      <c r="E26" s="86"/>
      <c r="F26" s="87"/>
      <c r="G26" s="10"/>
    </row>
    <row r="27" spans="1:9" s="9" customFormat="1" ht="36.75" customHeight="1">
      <c r="A27" s="12" t="s">
        <v>18</v>
      </c>
      <c r="B27" s="13" t="s">
        <v>21</v>
      </c>
      <c r="C27" s="52">
        <f>D27+E27</f>
        <v>176695084</v>
      </c>
      <c r="D27" s="52">
        <f>D28+D34</f>
        <v>0</v>
      </c>
      <c r="E27" s="52">
        <f>E28+E34</f>
        <v>176695084</v>
      </c>
      <c r="F27" s="52">
        <f>F28+F34</f>
        <v>176695084</v>
      </c>
      <c r="G27" s="8"/>
      <c r="I27" s="11"/>
    </row>
    <row r="28" spans="1:7" s="9" customFormat="1" ht="15.75">
      <c r="A28" s="14" t="s">
        <v>20</v>
      </c>
      <c r="B28" s="15" t="s">
        <v>19</v>
      </c>
      <c r="C28" s="53">
        <f>D28+E28</f>
        <v>180458652</v>
      </c>
      <c r="D28" s="53">
        <f>D29+D31</f>
        <v>0</v>
      </c>
      <c r="E28" s="53">
        <f>E29+E31</f>
        <v>180458652</v>
      </c>
      <c r="F28" s="53">
        <f>F29+F31</f>
        <v>180458652</v>
      </c>
      <c r="G28" s="8"/>
    </row>
    <row r="29" spans="1:8" s="44" customFormat="1" ht="15.75">
      <c r="A29" s="14" t="s">
        <v>47</v>
      </c>
      <c r="B29" s="15" t="s">
        <v>49</v>
      </c>
      <c r="C29" s="53">
        <f t="shared" si="1"/>
        <v>133343652</v>
      </c>
      <c r="D29" s="53">
        <f>D30</f>
        <v>0</v>
      </c>
      <c r="E29" s="53">
        <f>E30</f>
        <v>133343652</v>
      </c>
      <c r="F29" s="53">
        <f>F30</f>
        <v>133343652</v>
      </c>
      <c r="G29" s="8"/>
      <c r="H29" s="9"/>
    </row>
    <row r="30" spans="1:8" s="44" customFormat="1" ht="15.75">
      <c r="A30" s="14" t="s">
        <v>48</v>
      </c>
      <c r="B30" s="15" t="s">
        <v>50</v>
      </c>
      <c r="C30" s="53">
        <f t="shared" si="1"/>
        <v>133343652</v>
      </c>
      <c r="D30" s="53">
        <v>0</v>
      </c>
      <c r="E30" s="53">
        <v>133343652</v>
      </c>
      <c r="F30" s="53">
        <v>133343652</v>
      </c>
      <c r="G30" s="8"/>
      <c r="H30" s="9"/>
    </row>
    <row r="31" spans="1:9" s="17" customFormat="1" ht="15.75">
      <c r="A31" s="14" t="s">
        <v>22</v>
      </c>
      <c r="B31" s="15" t="s">
        <v>23</v>
      </c>
      <c r="C31" s="53">
        <f>D31+E31</f>
        <v>47115000</v>
      </c>
      <c r="D31" s="53">
        <f>D33</f>
        <v>0</v>
      </c>
      <c r="E31" s="53">
        <f>E33+E32</f>
        <v>47115000</v>
      </c>
      <c r="F31" s="53">
        <f>F33+F32</f>
        <v>47115000</v>
      </c>
      <c r="G31" s="8"/>
      <c r="H31" s="9"/>
      <c r="I31" s="22"/>
    </row>
    <row r="32" spans="1:8" s="17" customFormat="1" ht="15.75">
      <c r="A32" s="14" t="s">
        <v>59</v>
      </c>
      <c r="B32" s="15" t="s">
        <v>50</v>
      </c>
      <c r="C32" s="53">
        <f>D32+E32</f>
        <v>47115000</v>
      </c>
      <c r="D32" s="53">
        <v>0</v>
      </c>
      <c r="E32" s="53">
        <v>47115000</v>
      </c>
      <c r="F32" s="53">
        <v>47115000</v>
      </c>
      <c r="G32" s="8"/>
      <c r="H32" s="9"/>
    </row>
    <row r="33" spans="1:8" s="17" customFormat="1" ht="31.5" hidden="1">
      <c r="A33" s="14" t="s">
        <v>26</v>
      </c>
      <c r="B33" s="15" t="s">
        <v>27</v>
      </c>
      <c r="C33" s="53">
        <f t="shared" si="1"/>
        <v>0</v>
      </c>
      <c r="D33" s="54">
        <v>0</v>
      </c>
      <c r="E33" s="54"/>
      <c r="F33" s="54"/>
      <c r="G33" s="8"/>
      <c r="H33" s="9"/>
    </row>
    <row r="34" spans="1:8" s="42" customFormat="1" ht="18.75" customHeight="1">
      <c r="A34" s="14" t="s">
        <v>31</v>
      </c>
      <c r="B34" s="15" t="s">
        <v>32</v>
      </c>
      <c r="C34" s="53">
        <f>D34+E34</f>
        <v>-3763568</v>
      </c>
      <c r="D34" s="54">
        <f aca="true" t="shared" si="2" ref="D34:F35">D35</f>
        <v>0</v>
      </c>
      <c r="E34" s="54">
        <f t="shared" si="2"/>
        <v>-3763568</v>
      </c>
      <c r="F34" s="54">
        <f t="shared" si="2"/>
        <v>-3763568</v>
      </c>
      <c r="G34" s="8"/>
      <c r="H34" s="9"/>
    </row>
    <row r="35" spans="1:8" s="42" customFormat="1" ht="18.75" customHeight="1">
      <c r="A35" s="14" t="s">
        <v>33</v>
      </c>
      <c r="B35" s="15" t="s">
        <v>34</v>
      </c>
      <c r="C35" s="53">
        <f t="shared" si="1"/>
        <v>-3763568</v>
      </c>
      <c r="D35" s="54">
        <f t="shared" si="2"/>
        <v>0</v>
      </c>
      <c r="E35" s="54">
        <f>E36</f>
        <v>-3763568</v>
      </c>
      <c r="F35" s="54">
        <f t="shared" si="2"/>
        <v>-3763568</v>
      </c>
      <c r="G35" s="8"/>
      <c r="H35" s="9"/>
    </row>
    <row r="36" spans="1:8" s="42" customFormat="1" ht="31.5">
      <c r="A36" s="14" t="s">
        <v>35</v>
      </c>
      <c r="B36" s="15" t="s">
        <v>27</v>
      </c>
      <c r="C36" s="53">
        <f t="shared" si="1"/>
        <v>-3763568</v>
      </c>
      <c r="D36" s="54">
        <v>0</v>
      </c>
      <c r="E36" s="54">
        <v>-3763568</v>
      </c>
      <c r="F36" s="54">
        <v>-3763568</v>
      </c>
      <c r="G36" s="8"/>
      <c r="H36" s="9"/>
    </row>
    <row r="37" spans="1:8" s="22" customFormat="1" ht="33.75" customHeight="1">
      <c r="A37" s="12" t="s">
        <v>10</v>
      </c>
      <c r="B37" s="13" t="s">
        <v>1</v>
      </c>
      <c r="C37" s="52">
        <f t="shared" si="1"/>
        <v>105191481.52999997</v>
      </c>
      <c r="D37" s="52">
        <f>D38</f>
        <v>-446989191</v>
      </c>
      <c r="E37" s="52">
        <f>E38</f>
        <v>552180672.53</v>
      </c>
      <c r="F37" s="52">
        <f>F38</f>
        <v>552090513</v>
      </c>
      <c r="G37" s="8"/>
      <c r="H37" s="9"/>
    </row>
    <row r="38" spans="1:10" s="22" customFormat="1" ht="31.5">
      <c r="A38" s="14" t="s">
        <v>11</v>
      </c>
      <c r="B38" s="15" t="s">
        <v>25</v>
      </c>
      <c r="C38" s="53">
        <f>D38+E38</f>
        <v>105191481.52999997</v>
      </c>
      <c r="D38" s="53">
        <f>D41+D39+D40</f>
        <v>-446989191</v>
      </c>
      <c r="E38" s="53">
        <f>E41+E39+E40</f>
        <v>552180672.53</v>
      </c>
      <c r="F38" s="53">
        <f>F41+F39+F40</f>
        <v>552090513</v>
      </c>
      <c r="G38" s="8"/>
      <c r="H38" s="9"/>
      <c r="J38" s="41" t="s">
        <v>43</v>
      </c>
    </row>
    <row r="39" spans="1:8" s="22" customFormat="1" ht="22.5" customHeight="1">
      <c r="A39" s="14" t="s">
        <v>41</v>
      </c>
      <c r="B39" s="15" t="s">
        <v>38</v>
      </c>
      <c r="C39" s="53">
        <f>D39+E39</f>
        <v>105191481.53</v>
      </c>
      <c r="D39" s="53">
        <f aca="true" t="shared" si="3" ref="D39:F41">D18</f>
        <v>105101322</v>
      </c>
      <c r="E39" s="53">
        <f t="shared" si="3"/>
        <v>90159.53</v>
      </c>
      <c r="F39" s="53">
        <f t="shared" si="3"/>
        <v>0</v>
      </c>
      <c r="G39" s="8"/>
      <c r="H39" s="9"/>
    </row>
    <row r="40" spans="1:8" s="22" customFormat="1" ht="15.75" hidden="1">
      <c r="A40" s="14" t="s">
        <v>42</v>
      </c>
      <c r="B40" s="15" t="s">
        <v>40</v>
      </c>
      <c r="C40" s="53">
        <f>D40+E40</f>
        <v>0</v>
      </c>
      <c r="D40" s="53">
        <f t="shared" si="3"/>
        <v>0</v>
      </c>
      <c r="E40" s="53">
        <f t="shared" si="3"/>
        <v>0</v>
      </c>
      <c r="F40" s="53">
        <f t="shared" si="3"/>
        <v>0</v>
      </c>
      <c r="G40" s="8"/>
      <c r="H40" s="9"/>
    </row>
    <row r="41" spans="1:8" s="22" customFormat="1" ht="63">
      <c r="A41" s="18" t="s">
        <v>12</v>
      </c>
      <c r="B41" s="19" t="s">
        <v>9</v>
      </c>
      <c r="C41" s="53">
        <f>D41+E41</f>
        <v>0</v>
      </c>
      <c r="D41" s="53">
        <f t="shared" si="3"/>
        <v>-552090513</v>
      </c>
      <c r="E41" s="53">
        <f t="shared" si="3"/>
        <v>552090513</v>
      </c>
      <c r="F41" s="53">
        <f t="shared" si="3"/>
        <v>552090513</v>
      </c>
      <c r="G41" s="8"/>
      <c r="H41" s="9"/>
    </row>
    <row r="42" spans="1:9" s="11" customFormat="1" ht="31.5">
      <c r="A42" s="12"/>
      <c r="B42" s="13" t="s">
        <v>36</v>
      </c>
      <c r="C42" s="52">
        <f>D42+E42</f>
        <v>281886565.53</v>
      </c>
      <c r="D42" s="55">
        <f>D27+D37</f>
        <v>-446989191</v>
      </c>
      <c r="E42" s="55">
        <f>E27+E37</f>
        <v>728875756.53</v>
      </c>
      <c r="F42" s="55">
        <f>F27+F37</f>
        <v>728785597</v>
      </c>
      <c r="G42" s="46"/>
      <c r="H42" s="16"/>
      <c r="I42" s="17"/>
    </row>
    <row r="43" spans="1:8" s="11" customFormat="1" ht="15.75">
      <c r="A43" s="24"/>
      <c r="B43" s="25"/>
      <c r="C43" s="56"/>
      <c r="D43" s="57"/>
      <c r="E43" s="57"/>
      <c r="F43" s="57"/>
      <c r="G43" s="10"/>
      <c r="H43" s="16"/>
    </row>
    <row r="44" spans="1:8" s="11" customFormat="1" ht="15.75">
      <c r="A44" s="24"/>
      <c r="B44" s="25"/>
      <c r="C44" s="56"/>
      <c r="D44" s="57"/>
      <c r="E44" s="57"/>
      <c r="F44" s="57"/>
      <c r="G44" s="10"/>
      <c r="H44" s="16"/>
    </row>
    <row r="45" spans="1:8" s="11" customFormat="1" ht="15.75">
      <c r="A45" s="24"/>
      <c r="B45" s="25"/>
      <c r="C45" s="56"/>
      <c r="D45" s="57"/>
      <c r="E45" s="57"/>
      <c r="F45" s="57"/>
      <c r="G45" s="10"/>
      <c r="H45" s="16"/>
    </row>
    <row r="46" spans="1:8" s="11" customFormat="1" ht="15.75">
      <c r="A46" s="24"/>
      <c r="B46" s="25"/>
      <c r="C46" s="56"/>
      <c r="D46" s="57"/>
      <c r="E46" s="57"/>
      <c r="F46" s="57"/>
      <c r="G46" s="10"/>
      <c r="H46" s="16"/>
    </row>
    <row r="47" spans="1:9" ht="65.25" customHeight="1">
      <c r="A47" s="90" t="s">
        <v>61</v>
      </c>
      <c r="B47" s="90"/>
      <c r="C47" s="90"/>
      <c r="D47" s="58"/>
      <c r="E47" s="84" t="s">
        <v>62</v>
      </c>
      <c r="F47" s="84"/>
      <c r="I47" s="11"/>
    </row>
    <row r="48" spans="1:7" s="34" customFormat="1" ht="24.75" customHeight="1">
      <c r="A48" s="28"/>
      <c r="B48" s="29"/>
      <c r="C48" s="59"/>
      <c r="D48" s="59"/>
      <c r="E48" s="60"/>
      <c r="F48" s="60"/>
      <c r="G48" s="33"/>
    </row>
    <row r="49" spans="1:6" ht="12.75" customHeight="1">
      <c r="A49" s="35"/>
      <c r="B49" s="36"/>
      <c r="C49" s="61"/>
      <c r="D49" s="61"/>
      <c r="E49" s="61"/>
      <c r="F49" s="62"/>
    </row>
    <row r="50" spans="1:6" ht="12.75" customHeight="1">
      <c r="A50" s="30"/>
      <c r="B50" s="30"/>
      <c r="C50" s="63"/>
      <c r="D50" s="63"/>
      <c r="E50" s="63"/>
      <c r="F50" s="63"/>
    </row>
    <row r="51" spans="1:6" ht="12.75" customHeight="1">
      <c r="A51" s="30"/>
      <c r="B51" s="30"/>
      <c r="C51" s="63"/>
      <c r="D51" s="63"/>
      <c r="E51" s="63"/>
      <c r="F51" s="63"/>
    </row>
    <row r="54" ht="12.75" customHeight="1">
      <c r="D54" s="71"/>
    </row>
    <row r="55" ht="12.75" customHeight="1">
      <c r="F55" s="64"/>
    </row>
    <row r="56" spans="3:6" ht="12.75" customHeight="1">
      <c r="C56" s="65"/>
      <c r="D56" s="65"/>
      <c r="E56" s="65"/>
      <c r="F56" s="65"/>
    </row>
    <row r="57" spans="1:7" s="39" customFormat="1" ht="12.75" customHeight="1">
      <c r="A57" s="38"/>
      <c r="B57" s="38"/>
      <c r="C57" s="66"/>
      <c r="D57" s="66"/>
      <c r="E57" s="66"/>
      <c r="F57" s="66"/>
      <c r="G57" s="38"/>
    </row>
    <row r="58" spans="1:7" s="39" customFormat="1" ht="12.75" customHeight="1">
      <c r="A58" s="38"/>
      <c r="B58" s="38"/>
      <c r="C58" s="66"/>
      <c r="D58" s="66"/>
      <c r="E58" s="66"/>
      <c r="F58" s="66"/>
      <c r="G58" s="38"/>
    </row>
  </sheetData>
  <sheetProtection/>
  <mergeCells count="15">
    <mergeCell ref="E47:F47"/>
    <mergeCell ref="A26:F26"/>
    <mergeCell ref="C9:D9"/>
    <mergeCell ref="B11:B12"/>
    <mergeCell ref="C11:C12"/>
    <mergeCell ref="A47:C47"/>
    <mergeCell ref="A1:F1"/>
    <mergeCell ref="C3:F3"/>
    <mergeCell ref="A7:F7"/>
    <mergeCell ref="A13:F13"/>
    <mergeCell ref="E11:F11"/>
    <mergeCell ref="A10:E10"/>
    <mergeCell ref="C8:D8"/>
    <mergeCell ref="D11:D12"/>
    <mergeCell ref="A11:A12"/>
  </mergeCells>
  <printOptions horizontalCentered="1"/>
  <pageMargins left="1.03" right="0.3937007874015748" top="0.7874015748031497" bottom="0.28" header="0.2362204724409449" footer="0.1968503937007874"/>
  <pageSetup firstPageNumber="0" useFirstPageNumber="1" fitToHeight="1" fitToWidth="1" horizontalDpi="600" verticalDpi="600" orientation="portrait" paperSize="9" scale="68" r:id="rId1"/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Майковська Юлія Миколаївна</cp:lastModifiedBy>
  <cp:lastPrinted>2022-06-10T10:55:52Z</cp:lastPrinted>
  <dcterms:created xsi:type="dcterms:W3CDTF">2014-01-17T10:52:16Z</dcterms:created>
  <dcterms:modified xsi:type="dcterms:W3CDTF">2022-06-13T06:50:47Z</dcterms:modified>
  <cp:category/>
  <cp:version/>
  <cp:contentType/>
  <cp:contentStatus/>
</cp:coreProperties>
</file>