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82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<sst xmlns="http://schemas.openxmlformats.org/spreadsheetml/2006/main" count="47" uniqueCount="42">
  <si>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Податок на доходи фізичних осіб</t>
  </si>
  <si>
    <t>Загальний фонд</t>
  </si>
  <si>
    <t>Спеціальний фонд</t>
  </si>
  <si>
    <t>Власні надходження бюджетних установ і організацій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</si>
  <si>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</si>
  <si>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</si>
  <si>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Найменування доходів</t>
  </si>
  <si>
    <t>% виконання</t>
  </si>
  <si>
    <t>дотації</t>
  </si>
  <si>
    <t>субвенції</t>
  </si>
  <si>
    <t>Офіційні трансферти, в т.ч.:</t>
  </si>
  <si>
    <t>Інші надходження загального фонду</t>
  </si>
  <si>
    <t>Інші надходження спеціального фонду</t>
  </si>
  <si>
    <t>Разом загальний та спеціальний фонди</t>
  </si>
  <si>
    <t>тис. грн.</t>
  </si>
  <si>
    <t>Спеціальний фонд (без трансфертів)</t>
  </si>
  <si>
    <t>Загальний фонд, всього</t>
  </si>
  <si>
    <t>Спеціальний фонд, всього</t>
  </si>
  <si>
    <t xml:space="preserve">Затверджено по бюджету з урахуванням змін </t>
  </si>
  <si>
    <t xml:space="preserve">Фактично надійшло </t>
  </si>
  <si>
    <t>Кошти від продажу землі </t>
  </si>
  <si>
    <t>Примітка:</t>
  </si>
  <si>
    <t>Акцизний податок з реалізації суб'єктами господарювання роздрібної торгівлі підакцизних товарів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</si>
  <si>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</si>
  <si>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</t>
  </si>
  <si>
    <t xml:space="preserve">Екологічний податок </t>
  </si>
  <si>
    <t>Власні доходи, всього</t>
  </si>
  <si>
    <t>Місцеві податки</t>
  </si>
  <si>
    <t>Податок на майно, в т.ч.:</t>
  </si>
  <si>
    <t>Податок на нерухоме майно, відмінне від земельної ділянки</t>
  </si>
  <si>
    <t>Земельний податок та орендна плата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</si>
  <si>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</si>
  <si>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</si>
  <si>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</si>
  <si>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 xml:space="preserve">Транспортний податок </t>
  </si>
  <si>
    <t>Надходження коштів пайової участі у розвитку інфраструктури населеного пункту</t>
  </si>
  <si>
    <t>І квартал 2015 року*</t>
  </si>
  <si>
    <t>І квартал 2016 року</t>
  </si>
  <si>
    <t>* 2015 рік приведено у співставних значеннях до 2016 року</t>
  </si>
  <si>
    <t>Відсоток до І кв. 2015 року</t>
  </si>
  <si>
    <t>Плата за надання адміністративних послуг</t>
  </si>
  <si>
    <t>Інформація щодо виконання доходної частини міського бюджету м. Суми за  І квартал 2015 - 2016 років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</si>
</sst>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_-* #,##0.0_р_._-;\-* #,##0.0_р_._-;_-* &quot;-&quot;??_р_._-;_-@_-"/>
    <numFmt numFmtId="174" formatCode="_-* #,##0.0\ _г_р_н_._-;\-* #,##0.0\ _г_р_н_._-;_-* &quot;-&quot;?\ _г_р_н_._-;_-@_-"/>
  </numFmts>
  <fonts count="11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.5"/>
      <name val="Arial Cyr"/>
      <family val="0"/>
    </font>
    <font>
      <b/>
      <sz val="13"/>
      <name val="Arial Cyr"/>
      <family val="0"/>
    </font>
    <font>
      <b/>
      <sz val="11"/>
      <name val="Arial Cyr"/>
      <family val="0"/>
    </font>
    <font>
      <b/>
      <u val="single"/>
      <sz val="12"/>
      <name val="Arial Cyr"/>
      <family val="0"/>
    </font>
    <font>
      <sz val="10"/>
      <name val="Times New Roman CYR"/>
      <family val="0"/>
    </font>
    <font>
      <b/>
      <sz val="14"/>
      <name val="Times New Roman"/>
      <family val="1"/>
    </font>
    <font>
      <sz val="12"/>
      <name val="UkrainianLazurski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1" fontId="7" fillId="0" borderId="0" xfId="18" applyNumberFormat="1" applyFont="1" applyFill="1" applyBorder="1" applyAlignment="1" applyProtection="1">
      <alignment horizontal="justify" vertical="center" wrapText="1"/>
      <protection locked="0"/>
    </xf>
    <xf numFmtId="172" fontId="9" fillId="0" borderId="0" xfId="17" applyNumberFormat="1" applyFont="1" applyFill="1" applyBorder="1" applyAlignment="1">
      <alignment vertical="center" wrapText="1"/>
      <protection/>
    </xf>
    <xf numFmtId="172" fontId="9" fillId="0" borderId="0" xfId="17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horizontal="right"/>
    </xf>
    <xf numFmtId="0" fontId="1" fillId="0" borderId="1" xfId="0" applyFont="1" applyFill="1" applyBorder="1" applyAlignment="1">
      <alignment/>
    </xf>
    <xf numFmtId="17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172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72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172" fontId="2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wrapText="1"/>
    </xf>
    <xf numFmtId="172" fontId="1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72" fontId="5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2" fillId="0" borderId="0" xfId="18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18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8">
    <cellStyle name="Normal" xfId="0"/>
    <cellStyle name="Currency" xfId="15"/>
    <cellStyle name="Currency [0]" xfId="16"/>
    <cellStyle name="Обычный_Декадка с %" xfId="17"/>
    <cellStyle name="Обычный_Додаток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2"/>
  <sheetViews>
    <sheetView tabSelected="1" zoomScale="75" zoomScaleNormal="75" zoomScaleSheetLayoutView="100" workbookViewId="0" topLeftCell="A1">
      <pane xSplit="2" ySplit="6" topLeftCell="G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5" sqref="P5"/>
    </sheetView>
  </sheetViews>
  <sheetFormatPr defaultColWidth="9.00390625" defaultRowHeight="12.75"/>
  <cols>
    <col min="1" max="1" width="0.37109375" style="1" customWidth="1"/>
    <col min="2" max="2" width="73.00390625" style="1" customWidth="1"/>
    <col min="3" max="3" width="17.00390625" style="1" customWidth="1"/>
    <col min="4" max="4" width="16.875" style="1" customWidth="1"/>
    <col min="5" max="5" width="16.00390625" style="1" customWidth="1"/>
    <col min="6" max="7" width="15.125" style="3" customWidth="1"/>
    <col min="8" max="8" width="15.625" style="3" customWidth="1"/>
    <col min="9" max="9" width="11.625" style="1" customWidth="1"/>
    <col min="10" max="16384" width="9.125" style="1" customWidth="1"/>
  </cols>
  <sheetData>
    <row r="2" spans="2:9" ht="15.75">
      <c r="B2" s="29" t="s">
        <v>41</v>
      </c>
      <c r="C2" s="29"/>
      <c r="D2" s="29"/>
      <c r="E2" s="29"/>
      <c r="F2" s="29"/>
      <c r="G2" s="29"/>
      <c r="H2" s="29"/>
      <c r="I2" s="29"/>
    </row>
    <row r="3" spans="2:9" ht="16.5" thickBot="1">
      <c r="B3" s="2"/>
      <c r="C3" s="3"/>
      <c r="I3" s="4" t="s">
        <v>14</v>
      </c>
    </row>
    <row r="4" spans="2:9" s="5" customFormat="1" ht="21.75" customHeight="1" thickBot="1">
      <c r="B4" s="38" t="s">
        <v>6</v>
      </c>
      <c r="C4" s="33" t="s">
        <v>36</v>
      </c>
      <c r="D4" s="34"/>
      <c r="E4" s="35"/>
      <c r="F4" s="33" t="s">
        <v>37</v>
      </c>
      <c r="G4" s="34"/>
      <c r="H4" s="35"/>
      <c r="I4" s="36" t="s">
        <v>39</v>
      </c>
    </row>
    <row r="5" spans="2:9" s="5" customFormat="1" ht="73.5" customHeight="1" thickBot="1">
      <c r="B5" s="39"/>
      <c r="C5" s="26" t="s">
        <v>18</v>
      </c>
      <c r="D5" s="24" t="s">
        <v>19</v>
      </c>
      <c r="E5" s="25" t="s">
        <v>7</v>
      </c>
      <c r="F5" s="24" t="s">
        <v>18</v>
      </c>
      <c r="G5" s="24" t="s">
        <v>19</v>
      </c>
      <c r="H5" s="25" t="s">
        <v>7</v>
      </c>
      <c r="I5" s="37"/>
    </row>
    <row r="6" spans="2:9" ht="15" customHeight="1" thickBot="1">
      <c r="B6" s="30" t="s">
        <v>1</v>
      </c>
      <c r="C6" s="31"/>
      <c r="D6" s="31"/>
      <c r="E6" s="31"/>
      <c r="F6" s="31"/>
      <c r="G6" s="31"/>
      <c r="H6" s="31"/>
      <c r="I6" s="32"/>
    </row>
    <row r="7" spans="2:9" ht="15">
      <c r="B7" s="10" t="s">
        <v>0</v>
      </c>
      <c r="C7" s="11">
        <v>342618.4</v>
      </c>
      <c r="D7" s="11">
        <v>89575</v>
      </c>
      <c r="E7" s="11">
        <f>D7/C7*100</f>
        <v>26.1442467771725</v>
      </c>
      <c r="F7" s="11">
        <v>532100</v>
      </c>
      <c r="G7" s="11">
        <v>131341</v>
      </c>
      <c r="H7" s="11">
        <f>G7/F7*100</f>
        <v>24.683518135688782</v>
      </c>
      <c r="I7" s="11">
        <f>G7/D7*100</f>
        <v>146.62684900921016</v>
      </c>
    </row>
    <row r="8" spans="2:9" ht="30">
      <c r="B8" s="12" t="s">
        <v>22</v>
      </c>
      <c r="C8" s="13">
        <v>49909.7</v>
      </c>
      <c r="D8" s="13">
        <v>9920.4</v>
      </c>
      <c r="E8" s="13">
        <f>D8/C8*100</f>
        <v>19.876697315351525</v>
      </c>
      <c r="F8" s="13">
        <v>73300</v>
      </c>
      <c r="G8" s="13">
        <v>20967.9</v>
      </c>
      <c r="H8" s="13">
        <f aca="true" t="shared" si="0" ref="H8:H25">G8/F8*100</f>
        <v>28.605593451568893</v>
      </c>
      <c r="I8" s="13">
        <f>G8/D8*100</f>
        <v>211.36143703882908</v>
      </c>
    </row>
    <row r="9" spans="2:9" ht="15">
      <c r="B9" s="12" t="s">
        <v>27</v>
      </c>
      <c r="C9" s="13">
        <f>C10+C14+C15+C16</f>
        <v>149125.5</v>
      </c>
      <c r="D9" s="13">
        <f>D10+D14+D15+D16</f>
        <v>42165.2</v>
      </c>
      <c r="E9" s="13">
        <f aca="true" t="shared" si="1" ref="E9:E25">D9/C9*100</f>
        <v>28.27497644601359</v>
      </c>
      <c r="F9" s="13">
        <f>F10+F14+F15+F16</f>
        <v>198661.2</v>
      </c>
      <c r="G9" s="13">
        <f>G10+G14+G15+G16</f>
        <v>62272.700000000004</v>
      </c>
      <c r="H9" s="13">
        <f t="shared" si="0"/>
        <v>31.346181337875738</v>
      </c>
      <c r="I9" s="13">
        <f aca="true" t="shared" si="2" ref="I9:I25">G9/D9*100</f>
        <v>147.68742944418622</v>
      </c>
    </row>
    <row r="10" spans="2:9" ht="15">
      <c r="B10" s="12" t="s">
        <v>28</v>
      </c>
      <c r="C10" s="13">
        <f>C11+C12+C13</f>
        <v>94050</v>
      </c>
      <c r="D10" s="13">
        <f>D11+D12+D13</f>
        <v>23684.699999999997</v>
      </c>
      <c r="E10" s="13">
        <f t="shared" si="1"/>
        <v>25.18309409888357</v>
      </c>
      <c r="F10" s="13">
        <f>F11+F12+F13</f>
        <v>116303.2</v>
      </c>
      <c r="G10" s="13">
        <f>G11+G12+G13</f>
        <v>36150.700000000004</v>
      </c>
      <c r="H10" s="13">
        <f t="shared" si="0"/>
        <v>31.083151624374917</v>
      </c>
      <c r="I10" s="13">
        <f t="shared" si="2"/>
        <v>152.63313447077653</v>
      </c>
    </row>
    <row r="11" spans="2:9" ht="15">
      <c r="B11" s="12" t="s">
        <v>29</v>
      </c>
      <c r="C11" s="13">
        <v>1600</v>
      </c>
      <c r="D11" s="13">
        <v>195.6</v>
      </c>
      <c r="E11" s="13">
        <f t="shared" si="1"/>
        <v>12.225</v>
      </c>
      <c r="F11" s="13">
        <v>3865.3</v>
      </c>
      <c r="G11" s="13">
        <v>1098.3</v>
      </c>
      <c r="H11" s="13">
        <f t="shared" si="0"/>
        <v>28.41435334902853</v>
      </c>
      <c r="I11" s="13">
        <f t="shared" si="2"/>
        <v>561.5030674846626</v>
      </c>
    </row>
    <row r="12" spans="2:9" ht="15">
      <c r="B12" s="12" t="s">
        <v>30</v>
      </c>
      <c r="C12" s="13">
        <v>92450</v>
      </c>
      <c r="D12" s="13">
        <v>23463.8</v>
      </c>
      <c r="E12" s="13">
        <f t="shared" si="1"/>
        <v>25.379989183342346</v>
      </c>
      <c r="F12" s="13">
        <v>110344.4</v>
      </c>
      <c r="G12" s="13">
        <v>34804.5</v>
      </c>
      <c r="H12" s="13">
        <f t="shared" si="0"/>
        <v>31.541700349088853</v>
      </c>
      <c r="I12" s="13">
        <f t="shared" si="2"/>
        <v>148.33275087581723</v>
      </c>
    </row>
    <row r="13" spans="2:9" ht="15">
      <c r="B13" s="12" t="s">
        <v>34</v>
      </c>
      <c r="C13" s="13"/>
      <c r="D13" s="13">
        <v>25.3</v>
      </c>
      <c r="E13" s="13"/>
      <c r="F13" s="13">
        <v>2093.5</v>
      </c>
      <c r="G13" s="13">
        <v>247.9</v>
      </c>
      <c r="H13" s="13">
        <f t="shared" si="0"/>
        <v>11.841413900167185</v>
      </c>
      <c r="I13" s="13">
        <f t="shared" si="2"/>
        <v>979.8418972332015</v>
      </c>
    </row>
    <row r="14" spans="2:9" ht="15">
      <c r="B14" s="12" t="s">
        <v>31</v>
      </c>
      <c r="C14" s="13">
        <v>70</v>
      </c>
      <c r="D14" s="13">
        <v>20.4</v>
      </c>
      <c r="E14" s="13">
        <f t="shared" si="1"/>
        <v>29.142857142857142</v>
      </c>
      <c r="F14" s="13">
        <v>88.2</v>
      </c>
      <c r="G14" s="13">
        <v>33.5</v>
      </c>
      <c r="H14" s="13">
        <f t="shared" si="0"/>
        <v>37.98185941043084</v>
      </c>
      <c r="I14" s="13">
        <f t="shared" si="2"/>
        <v>164.2156862745098</v>
      </c>
    </row>
    <row r="15" spans="2:9" ht="30">
      <c r="B15" s="12" t="s">
        <v>32</v>
      </c>
      <c r="C15" s="13"/>
      <c r="D15" s="13">
        <v>-95.8</v>
      </c>
      <c r="E15" s="13"/>
      <c r="F15" s="13"/>
      <c r="G15" s="13">
        <v>-77</v>
      </c>
      <c r="H15" s="13"/>
      <c r="I15" s="13">
        <f t="shared" si="2"/>
        <v>80.3757828810021</v>
      </c>
    </row>
    <row r="16" spans="2:9" ht="15">
      <c r="B16" s="12" t="s">
        <v>33</v>
      </c>
      <c r="C16" s="13">
        <v>55005.5</v>
      </c>
      <c r="D16" s="13">
        <v>18555.9</v>
      </c>
      <c r="E16" s="13">
        <f t="shared" si="1"/>
        <v>33.734626537346266</v>
      </c>
      <c r="F16" s="13">
        <v>82269.8</v>
      </c>
      <c r="G16" s="13">
        <v>26165.5</v>
      </c>
      <c r="H16" s="13">
        <f t="shared" si="0"/>
        <v>31.804501773433262</v>
      </c>
      <c r="I16" s="13">
        <f t="shared" si="2"/>
        <v>141.00905911327393</v>
      </c>
    </row>
    <row r="17" spans="2:9" ht="15">
      <c r="B17" s="12" t="s">
        <v>40</v>
      </c>
      <c r="C17" s="13"/>
      <c r="D17" s="13">
        <v>2436.8</v>
      </c>
      <c r="E17" s="13"/>
      <c r="F17" s="13">
        <v>10805</v>
      </c>
      <c r="G17" s="13">
        <v>2111.9</v>
      </c>
      <c r="H17" s="13">
        <f>G17/F17*100</f>
        <v>19.545580749652938</v>
      </c>
      <c r="I17" s="13">
        <f t="shared" si="2"/>
        <v>86.66694024950755</v>
      </c>
    </row>
    <row r="18" spans="2:9" ht="33" customHeight="1">
      <c r="B18" s="12" t="s">
        <v>23</v>
      </c>
      <c r="C18" s="13">
        <v>11000</v>
      </c>
      <c r="D18" s="13">
        <v>3412.7</v>
      </c>
      <c r="E18" s="13">
        <f>D18/C18*100</f>
        <v>31.024545454545454</v>
      </c>
      <c r="F18" s="13">
        <v>15000</v>
      </c>
      <c r="G18" s="13">
        <v>5801.5</v>
      </c>
      <c r="H18" s="13">
        <f>G18/F18*100</f>
        <v>38.67666666666666</v>
      </c>
      <c r="I18" s="13">
        <f>G18/D18*100</f>
        <v>169.9973627919243</v>
      </c>
    </row>
    <row r="19" spans="2:9" ht="15">
      <c r="B19" s="12" t="s">
        <v>24</v>
      </c>
      <c r="C19" s="13">
        <v>360</v>
      </c>
      <c r="D19" s="13">
        <v>1862.9</v>
      </c>
      <c r="E19" s="13">
        <f t="shared" si="1"/>
        <v>517.4722222222223</v>
      </c>
      <c r="F19" s="13">
        <v>6100</v>
      </c>
      <c r="G19" s="13">
        <v>1108.2</v>
      </c>
      <c r="H19" s="13">
        <f t="shared" si="0"/>
        <v>18.167213114754098</v>
      </c>
      <c r="I19" s="13">
        <f t="shared" si="2"/>
        <v>59.48789521713458</v>
      </c>
    </row>
    <row r="20" spans="2:9" ht="15">
      <c r="B20" s="14" t="s">
        <v>11</v>
      </c>
      <c r="C20" s="13">
        <f>C21-C7-C8-C18-C9-C17-C19</f>
        <v>2861.7000000000116</v>
      </c>
      <c r="D20" s="13">
        <f>D21-D7-D8-D18-D9-D17-D19</f>
        <v>935.5000000000041</v>
      </c>
      <c r="E20" s="13">
        <f t="shared" si="1"/>
        <v>32.690358877590256</v>
      </c>
      <c r="F20" s="13">
        <f>F21-F7-F8-F18-F9-F17-F19</f>
        <v>3205.100000000035</v>
      </c>
      <c r="G20" s="13">
        <f>G21-G7-G8-G18-G9-G17-G19</f>
        <v>1369.3000000000013</v>
      </c>
      <c r="H20" s="13">
        <f t="shared" si="0"/>
        <v>42.72253595831601</v>
      </c>
      <c r="I20" s="13">
        <f t="shared" si="2"/>
        <v>146.37092463922986</v>
      </c>
    </row>
    <row r="21" spans="2:9" ht="15" customHeight="1">
      <c r="B21" s="15" t="s">
        <v>26</v>
      </c>
      <c r="C21" s="16">
        <v>555875.3</v>
      </c>
      <c r="D21" s="16">
        <v>150308.5</v>
      </c>
      <c r="E21" s="16">
        <f t="shared" si="1"/>
        <v>27.039967417152727</v>
      </c>
      <c r="F21" s="16">
        <v>839171.3</v>
      </c>
      <c r="G21" s="16">
        <v>224972.5</v>
      </c>
      <c r="H21" s="16">
        <f t="shared" si="0"/>
        <v>26.808888721528014</v>
      </c>
      <c r="I21" s="16">
        <f t="shared" si="2"/>
        <v>149.67383747426126</v>
      </c>
    </row>
    <row r="22" spans="2:9" ht="15">
      <c r="B22" s="14" t="s">
        <v>10</v>
      </c>
      <c r="C22" s="13">
        <f>C23+C24</f>
        <v>821438.5</v>
      </c>
      <c r="D22" s="13">
        <f>D23+D24</f>
        <v>168701.9</v>
      </c>
      <c r="E22" s="13">
        <f t="shared" si="1"/>
        <v>20.53737437434452</v>
      </c>
      <c r="F22" s="13">
        <f>F23+F24</f>
        <v>1060870.7</v>
      </c>
      <c r="G22" s="13">
        <f>G23+G24</f>
        <v>278910.9</v>
      </c>
      <c r="H22" s="13">
        <f t="shared" si="0"/>
        <v>26.290753434890796</v>
      </c>
      <c r="I22" s="13">
        <f t="shared" si="2"/>
        <v>165.32765783906407</v>
      </c>
    </row>
    <row r="23" spans="2:9" ht="15" hidden="1">
      <c r="B23" s="14" t="s">
        <v>8</v>
      </c>
      <c r="C23" s="13"/>
      <c r="D23" s="13"/>
      <c r="E23" s="13"/>
      <c r="F23" s="13"/>
      <c r="G23" s="13"/>
      <c r="H23" s="13"/>
      <c r="I23" s="13"/>
    </row>
    <row r="24" spans="2:9" ht="15">
      <c r="B24" s="14" t="s">
        <v>9</v>
      </c>
      <c r="C24" s="13">
        <v>821438.5</v>
      </c>
      <c r="D24" s="13">
        <v>168701.9</v>
      </c>
      <c r="E24" s="13">
        <f t="shared" si="1"/>
        <v>20.53737437434452</v>
      </c>
      <c r="F24" s="13">
        <v>1060870.7</v>
      </c>
      <c r="G24" s="13">
        <v>278910.9</v>
      </c>
      <c r="H24" s="13">
        <f t="shared" si="0"/>
        <v>26.290753434890796</v>
      </c>
      <c r="I24" s="13">
        <f t="shared" si="2"/>
        <v>165.32765783906407</v>
      </c>
    </row>
    <row r="25" spans="2:9" ht="16.5" thickBot="1">
      <c r="B25" s="17" t="s">
        <v>16</v>
      </c>
      <c r="C25" s="18">
        <f>C21+C22</f>
        <v>1377313.8</v>
      </c>
      <c r="D25" s="18">
        <f>D21+D22</f>
        <v>319010.4</v>
      </c>
      <c r="E25" s="18">
        <f t="shared" si="1"/>
        <v>23.161780561553947</v>
      </c>
      <c r="F25" s="18">
        <f>F21+F22</f>
        <v>1900042</v>
      </c>
      <c r="G25" s="18">
        <f>G21+G22</f>
        <v>503883.4</v>
      </c>
      <c r="H25" s="18">
        <f t="shared" si="0"/>
        <v>26.5195927247924</v>
      </c>
      <c r="I25" s="18">
        <f t="shared" si="2"/>
        <v>157.95202915014684</v>
      </c>
    </row>
    <row r="26" spans="2:9" ht="15.75">
      <c r="B26" s="30" t="s">
        <v>2</v>
      </c>
      <c r="C26" s="31"/>
      <c r="D26" s="31"/>
      <c r="E26" s="31"/>
      <c r="F26" s="31"/>
      <c r="G26" s="31"/>
      <c r="H26" s="31"/>
      <c r="I26" s="32"/>
    </row>
    <row r="27" spans="2:9" ht="15">
      <c r="B27" s="12" t="s">
        <v>25</v>
      </c>
      <c r="C27" s="13">
        <v>2197.1</v>
      </c>
      <c r="D27" s="13">
        <v>451</v>
      </c>
      <c r="E27" s="13">
        <f>D27/C27*100</f>
        <v>20.527058395157255</v>
      </c>
      <c r="F27" s="13">
        <v>2373.4</v>
      </c>
      <c r="G27" s="13">
        <v>757</v>
      </c>
      <c r="H27" s="13">
        <f>G27/F27*100</f>
        <v>31.895171483947077</v>
      </c>
      <c r="I27" s="13">
        <f>G27/D27*100</f>
        <v>167.84922394678492</v>
      </c>
    </row>
    <row r="28" spans="2:9" ht="15">
      <c r="B28" s="19" t="s">
        <v>3</v>
      </c>
      <c r="C28" s="20">
        <v>34851.3</v>
      </c>
      <c r="D28" s="20">
        <v>11473.3</v>
      </c>
      <c r="E28" s="20">
        <f>D28/C28*100</f>
        <v>32.92072318679647</v>
      </c>
      <c r="F28" s="20">
        <v>52387.1</v>
      </c>
      <c r="G28" s="20">
        <v>13353.3</v>
      </c>
      <c r="H28" s="20">
        <f>G28/F28*100</f>
        <v>25.489672075759106</v>
      </c>
      <c r="I28" s="20">
        <f aca="true" t="shared" si="3" ref="I28:I38">G28/D28*100</f>
        <v>116.38586980206217</v>
      </c>
    </row>
    <row r="29" spans="2:9" ht="30">
      <c r="B29" s="19" t="s">
        <v>35</v>
      </c>
      <c r="C29" s="20">
        <v>1400</v>
      </c>
      <c r="D29" s="20">
        <v>56.9</v>
      </c>
      <c r="E29" s="20">
        <f>D29/C29*100</f>
        <v>4.064285714285714</v>
      </c>
      <c r="F29" s="20">
        <v>1000</v>
      </c>
      <c r="G29" s="20">
        <v>139.9</v>
      </c>
      <c r="H29" s="20">
        <f>G29/F29*100</f>
        <v>13.99</v>
      </c>
      <c r="I29" s="20">
        <f t="shared" si="3"/>
        <v>245.8699472759227</v>
      </c>
    </row>
    <row r="30" spans="2:9" ht="30">
      <c r="B30" s="12" t="s">
        <v>4</v>
      </c>
      <c r="C30" s="13">
        <v>2000</v>
      </c>
      <c r="D30" s="13">
        <v>765.5</v>
      </c>
      <c r="E30" s="13">
        <f aca="true" t="shared" si="4" ref="E30:E38">D30/C30*100</f>
        <v>38.275</v>
      </c>
      <c r="F30" s="13">
        <v>1000</v>
      </c>
      <c r="G30" s="13">
        <v>1166.5</v>
      </c>
      <c r="H30" s="13">
        <f aca="true" t="shared" si="5" ref="H30:H38">G30/F30*100</f>
        <v>116.65</v>
      </c>
      <c r="I30" s="13">
        <f t="shared" si="3"/>
        <v>152.38406270411497</v>
      </c>
    </row>
    <row r="31" spans="2:9" ht="16.5" customHeight="1">
      <c r="B31" s="12" t="s">
        <v>20</v>
      </c>
      <c r="C31" s="13">
        <v>5000</v>
      </c>
      <c r="D31" s="13">
        <v>1186.2</v>
      </c>
      <c r="E31" s="13">
        <f t="shared" si="4"/>
        <v>23.724</v>
      </c>
      <c r="F31" s="13">
        <v>2600</v>
      </c>
      <c r="G31" s="13"/>
      <c r="H31" s="13"/>
      <c r="I31" s="13"/>
    </row>
    <row r="32" spans="2:9" ht="45">
      <c r="B32" s="12" t="s">
        <v>5</v>
      </c>
      <c r="C32" s="13">
        <v>910.2</v>
      </c>
      <c r="D32" s="13">
        <v>235.1</v>
      </c>
      <c r="E32" s="13">
        <f t="shared" si="4"/>
        <v>25.829488024609976</v>
      </c>
      <c r="F32" s="13">
        <v>919.6</v>
      </c>
      <c r="G32" s="13">
        <v>219.8</v>
      </c>
      <c r="H32" s="13">
        <f t="shared" si="5"/>
        <v>23.901696389734667</v>
      </c>
      <c r="I32" s="13">
        <f t="shared" si="3"/>
        <v>93.49213100808167</v>
      </c>
    </row>
    <row r="33" spans="2:9" ht="18.75" customHeight="1">
      <c r="B33" s="12" t="s">
        <v>12</v>
      </c>
      <c r="C33" s="13">
        <f>C34-C28-C30-C31-C32-C29-C27</f>
        <v>381.7999999999988</v>
      </c>
      <c r="D33" s="13">
        <f>D34-D28-D30-D31-D32-D29-D27</f>
        <v>22.000000000000682</v>
      </c>
      <c r="E33" s="13">
        <f t="shared" si="4"/>
        <v>5.762179151388358</v>
      </c>
      <c r="F33" s="13">
        <f>F34-F28-F30-F31-F32-F29-F27</f>
        <v>187.90000000000146</v>
      </c>
      <c r="G33" s="13">
        <f>G34-G28-G30-G31-G32-G29-G27</f>
        <v>128.40000000000043</v>
      </c>
      <c r="H33" s="13">
        <f t="shared" si="5"/>
        <v>68.33422032996245</v>
      </c>
      <c r="I33" s="13">
        <f t="shared" si="3"/>
        <v>583.6363636363475</v>
      </c>
    </row>
    <row r="34" spans="2:9" ht="15.75">
      <c r="B34" s="21" t="s">
        <v>15</v>
      </c>
      <c r="C34" s="16">
        <v>46740.4</v>
      </c>
      <c r="D34" s="16">
        <v>14190</v>
      </c>
      <c r="E34" s="16">
        <f t="shared" si="4"/>
        <v>30.359175360073937</v>
      </c>
      <c r="F34" s="16">
        <v>60468</v>
      </c>
      <c r="G34" s="16">
        <v>15764.9</v>
      </c>
      <c r="H34" s="16">
        <f t="shared" si="5"/>
        <v>26.07147582192234</v>
      </c>
      <c r="I34" s="16">
        <f t="shared" si="3"/>
        <v>111.09866102889359</v>
      </c>
    </row>
    <row r="35" spans="2:9" ht="15">
      <c r="B35" s="12" t="s">
        <v>10</v>
      </c>
      <c r="C35" s="13">
        <f>C36</f>
        <v>422.1</v>
      </c>
      <c r="D35" s="13"/>
      <c r="E35" s="13"/>
      <c r="F35" s="13"/>
      <c r="G35" s="13"/>
      <c r="H35" s="13"/>
      <c r="I35" s="13"/>
    </row>
    <row r="36" spans="2:9" ht="15">
      <c r="B36" s="12" t="s">
        <v>9</v>
      </c>
      <c r="C36" s="13">
        <v>422.1</v>
      </c>
      <c r="D36" s="13"/>
      <c r="E36" s="13"/>
      <c r="F36" s="13"/>
      <c r="G36" s="13"/>
      <c r="H36" s="13"/>
      <c r="I36" s="13"/>
    </row>
    <row r="37" spans="2:9" ht="15.75">
      <c r="B37" s="21" t="s">
        <v>17</v>
      </c>
      <c r="C37" s="16">
        <f>C34+C35</f>
        <v>47162.5</v>
      </c>
      <c r="D37" s="16">
        <f>D34+D35</f>
        <v>14190</v>
      </c>
      <c r="E37" s="16">
        <f t="shared" si="4"/>
        <v>30.08746355685131</v>
      </c>
      <c r="F37" s="16">
        <f>F34+F35</f>
        <v>60468</v>
      </c>
      <c r="G37" s="16">
        <f>G34+G35</f>
        <v>15764.9</v>
      </c>
      <c r="H37" s="16">
        <f t="shared" si="5"/>
        <v>26.07147582192234</v>
      </c>
      <c r="I37" s="16">
        <f t="shared" si="3"/>
        <v>111.09866102889359</v>
      </c>
    </row>
    <row r="38" spans="2:9" ht="19.5" customHeight="1" thickBot="1">
      <c r="B38" s="22" t="s">
        <v>13</v>
      </c>
      <c r="C38" s="23">
        <f>C37+C25</f>
        <v>1424476.3</v>
      </c>
      <c r="D38" s="23">
        <f>D25+D37</f>
        <v>333200.4</v>
      </c>
      <c r="E38" s="23">
        <f t="shared" si="4"/>
        <v>23.391080637845644</v>
      </c>
      <c r="F38" s="23">
        <f>F37+F25</f>
        <v>1960510</v>
      </c>
      <c r="G38" s="23">
        <f>G37+G25</f>
        <v>519648.30000000005</v>
      </c>
      <c r="H38" s="23">
        <f t="shared" si="5"/>
        <v>26.505771457426896</v>
      </c>
      <c r="I38" s="23">
        <f t="shared" si="3"/>
        <v>155.95668552618784</v>
      </c>
    </row>
    <row r="40" ht="12.75">
      <c r="D40" s="9"/>
    </row>
    <row r="41" spans="2:7" ht="18.75">
      <c r="B41" s="6" t="s">
        <v>21</v>
      </c>
      <c r="C41" s="27"/>
      <c r="D41" s="7"/>
      <c r="E41" s="7"/>
      <c r="F41" s="7"/>
      <c r="G41" s="8"/>
    </row>
    <row r="42" spans="2:7" ht="15.75">
      <c r="B42" s="28" t="s">
        <v>38</v>
      </c>
      <c r="C42" s="28"/>
      <c r="D42" s="28"/>
      <c r="E42" s="28"/>
      <c r="F42" s="28"/>
      <c r="G42" s="28"/>
    </row>
  </sheetData>
  <mergeCells count="8">
    <mergeCell ref="B42:G42"/>
    <mergeCell ref="B2:I2"/>
    <mergeCell ref="B6:I6"/>
    <mergeCell ref="B26:I26"/>
    <mergeCell ref="C4:E4"/>
    <mergeCell ref="F4:H4"/>
    <mergeCell ref="I4:I5"/>
    <mergeCell ref="B4:B5"/>
  </mergeCells>
  <printOptions/>
  <pageMargins left="0.77" right="0.18" top="0.4" bottom="0.17" header="0.34" footer="0.1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FUSMR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Dohody4</dc:creator>
  <cp:keywords/>
  <dc:description/>
  <cp:lastModifiedBy>User</cp:lastModifiedBy>
  <cp:lastPrinted>2016-05-31T09:17:17Z</cp:lastPrinted>
  <dcterms:created xsi:type="dcterms:W3CDTF">2011-07-26T06:14:54Z</dcterms:created>
  <dcterms:modified xsi:type="dcterms:W3CDTF">2016-05-31T09:17:45Z</dcterms:modified>
  <cp:category/>
  <cp:version/>
  <cp:contentType/>
  <cp:contentStatus/>
</cp:coreProperties>
</file>