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Лист1!$A$1:$L$135</definedName>
  </definedNames>
  <calcPr calcId="124519"/>
</workbook>
</file>

<file path=xl/calcChain.xml><?xml version="1.0" encoding="utf-8"?>
<calcChain xmlns="http://schemas.openxmlformats.org/spreadsheetml/2006/main">
  <c r="A53" i="1"/>
  <c r="A54" s="1"/>
  <c r="A55" s="1"/>
  <c r="A56" s="1"/>
  <c r="A57" s="1"/>
  <c r="A58" s="1"/>
  <c r="A59" s="1"/>
  <c r="A60" s="1"/>
  <c r="A61" s="1"/>
  <c r="A62" s="1"/>
  <c r="J79"/>
  <c r="J80"/>
  <c r="J81"/>
  <c r="J82"/>
  <c r="J83"/>
  <c r="J84"/>
  <c r="J85"/>
  <c r="J86"/>
  <c r="J87"/>
  <c r="J78"/>
  <c r="G26" l="1"/>
  <c r="J25"/>
  <c r="J24"/>
  <c r="J23"/>
  <c r="J22"/>
  <c r="J21"/>
  <c r="J20"/>
  <c r="J19"/>
  <c r="J18"/>
  <c r="I17"/>
  <c r="J17" s="1"/>
  <c r="H16"/>
  <c r="H26" s="1"/>
  <c r="J15"/>
  <c r="J14"/>
  <c r="J13"/>
  <c r="J12"/>
  <c r="J11"/>
  <c r="J10"/>
  <c r="J9"/>
  <c r="H126"/>
  <c r="I126"/>
  <c r="G126"/>
  <c r="A116"/>
  <c r="A117" s="1"/>
  <c r="A118" s="1"/>
  <c r="A119" s="1"/>
  <c r="A120" s="1"/>
  <c r="A121" s="1"/>
  <c r="A122" s="1"/>
  <c r="A123" s="1"/>
  <c r="A124" s="1"/>
  <c r="A125" s="1"/>
  <c r="J116"/>
  <c r="J117"/>
  <c r="J118"/>
  <c r="J119"/>
  <c r="J120"/>
  <c r="J121"/>
  <c r="J122"/>
  <c r="J123"/>
  <c r="J124"/>
  <c r="J125"/>
  <c r="J115"/>
  <c r="I63"/>
  <c r="H63"/>
  <c r="J61"/>
  <c r="J60"/>
  <c r="J59"/>
  <c r="J58"/>
  <c r="J57"/>
  <c r="J56"/>
  <c r="J55"/>
  <c r="J53"/>
  <c r="I16" l="1"/>
  <c r="I26" s="1"/>
  <c r="J16"/>
  <c r="J26" s="1"/>
  <c r="J126"/>
  <c r="J63"/>
  <c r="I48"/>
  <c r="H48"/>
  <c r="G48"/>
  <c r="J47"/>
  <c r="J46"/>
  <c r="J45"/>
  <c r="J44"/>
  <c r="J43"/>
  <c r="J42"/>
  <c r="I40"/>
  <c r="H40"/>
  <c r="G40"/>
  <c r="J39"/>
  <c r="J38"/>
  <c r="J37"/>
  <c r="J36"/>
  <c r="I34"/>
  <c r="H34"/>
  <c r="G34"/>
  <c r="J33"/>
  <c r="J32"/>
  <c r="J31"/>
  <c r="J30"/>
  <c r="H112"/>
  <c r="I112"/>
  <c r="J112"/>
  <c r="G112"/>
  <c r="I88"/>
  <c r="H88"/>
  <c r="J88" s="1"/>
  <c r="G88"/>
  <c r="A79"/>
  <c r="A80" s="1"/>
  <c r="A81" s="1"/>
  <c r="A82" s="1"/>
  <c r="A83" s="1"/>
  <c r="A84" s="1"/>
  <c r="A85" s="1"/>
  <c r="J40" l="1"/>
  <c r="H49"/>
  <c r="J48"/>
  <c r="J34"/>
  <c r="G49"/>
  <c r="I49"/>
  <c r="I75"/>
  <c r="H75"/>
  <c r="G75"/>
  <c r="J74"/>
  <c r="J73"/>
  <c r="J72"/>
  <c r="J71"/>
  <c r="J70"/>
  <c r="J69"/>
  <c r="J68"/>
  <c r="A68"/>
  <c r="A69" s="1"/>
  <c r="A70" s="1"/>
  <c r="A71" s="1"/>
  <c r="A72" s="1"/>
  <c r="A73" s="1"/>
  <c r="A74" s="1"/>
  <c r="J67"/>
  <c r="J66"/>
  <c r="I99"/>
  <c r="H99"/>
  <c r="G99"/>
  <c r="J97"/>
  <c r="J96"/>
  <c r="J95"/>
  <c r="J94"/>
  <c r="J93"/>
  <c r="J91"/>
  <c r="I127" l="1"/>
  <c r="H127"/>
  <c r="G127"/>
  <c r="J49"/>
  <c r="J99"/>
  <c r="J75"/>
  <c r="J127" l="1"/>
</calcChain>
</file>

<file path=xl/sharedStrings.xml><?xml version="1.0" encoding="utf-8"?>
<sst xmlns="http://schemas.openxmlformats.org/spreadsheetml/2006/main" count="542" uniqueCount="200">
  <si>
    <t>№ п/п</t>
  </si>
  <si>
    <t>Назва заходу</t>
  </si>
  <si>
    <t>Од. вим.</t>
  </si>
  <si>
    <t>Обсяг робіт</t>
  </si>
  <si>
    <t>Замовник</t>
  </si>
  <si>
    <t>Підрядник</t>
  </si>
  <si>
    <t>Передбачено кошторисом, тис.грн.</t>
  </si>
  <si>
    <t>Власні кошти</t>
  </si>
  <si>
    <t>Залучені кошти</t>
  </si>
  <si>
    <t>Разом тис. грн.</t>
  </si>
  <si>
    <t>Повірка приладів обліку та контролю (лічильники тепла та води):</t>
  </si>
  <si>
    <t>шт.</t>
  </si>
  <si>
    <t>За рішенням комітету з конкурсних торгів</t>
  </si>
  <si>
    <t>Техогляд та ремонт автомобілів</t>
  </si>
  <si>
    <t xml:space="preserve"> Гідравлічні випробовування та промивка системи теплопостачання</t>
  </si>
  <si>
    <t>м.пог.</t>
  </si>
  <si>
    <t>Заготівля овочів</t>
  </si>
  <si>
    <t>тон</t>
  </si>
  <si>
    <t>Поточний ремонт приміщень лікарні</t>
  </si>
  <si>
    <t>Капітальний ремонт приміщень інфекційного відділення №2 стаціонару по вул. Троїцька, 28</t>
  </si>
  <si>
    <t>Капітальний ремонт приміщень неврологічного відділення стаціонару по вул. Троїцька, 28</t>
  </si>
  <si>
    <t>Капітальний ремонт дитячої поліклініки №2 по вул. Д. Коротченко, 3</t>
  </si>
  <si>
    <t>Капітальний ремонт педіатричного відділення №4 дитячої поліклініки №2 по вул. О. Аніщенка, 10.</t>
  </si>
  <si>
    <t>Разом</t>
  </si>
  <si>
    <t>Зміст заходів</t>
  </si>
  <si>
    <t>Од. виміру</t>
  </si>
  <si>
    <t>К-сть</t>
  </si>
  <si>
    <t>Джерело фінансування</t>
  </si>
  <si>
    <t>Проведення гідравлічного випробовування системи опалення та промивка бойлера</t>
  </si>
  <si>
    <t>од.</t>
  </si>
  <si>
    <t>За рішенням тендерного комітету</t>
  </si>
  <si>
    <t>Проведення повірки:</t>
  </si>
  <si>
    <t>- манометрів, тонометрів</t>
  </si>
  <si>
    <t>- лічильників холодної води 2017</t>
  </si>
  <si>
    <t>- теплолічильника та лічильника гарячої води 2016</t>
  </si>
  <si>
    <t>Проведення перезарядки вогнегасників</t>
  </si>
  <si>
    <t>Електролабораторні випробовування контуру заземлення та опору ізоляції електромережі та електроспоживачів</t>
  </si>
  <si>
    <t>Організувати перевірку системи автоматичної пожежної сигналізації, вогнегасників, пожежних кранів та рукавів</t>
  </si>
  <si>
    <t>м²</t>
  </si>
  <si>
    <t>КУ "Сумська міська клінічна стоматологічна поліклініка"</t>
  </si>
  <si>
    <t>КУ "Сумська міська дитяча клінічна лікарня Святої Зінаїди"</t>
  </si>
  <si>
    <t>№ з/п</t>
  </si>
  <si>
    <t>Кількість</t>
  </si>
  <si>
    <t>Джерело фінансування тис.грн.</t>
  </si>
  <si>
    <t>Початок виконання</t>
  </si>
  <si>
    <t>Кінець виконання</t>
  </si>
  <si>
    <t>Місцевий бюджет</t>
  </si>
  <si>
    <t>Промивка та гідравлічне випробування системи опалення та бойлеру</t>
  </si>
  <si>
    <t>червень</t>
  </si>
  <si>
    <t>серпень</t>
  </si>
  <si>
    <t>Повірка засобів вимірювальної техніки (манометрів опалювальної системи)</t>
  </si>
  <si>
    <t>"Сумистандартметрологія"</t>
  </si>
  <si>
    <t>Капітальний ремонт оцинкованої покрівлі гінекологічного корпусу</t>
  </si>
  <si>
    <t>кв.м</t>
  </si>
  <si>
    <t>липень</t>
  </si>
  <si>
    <t xml:space="preserve">Для підтримання нормального теплового режиму в закладі  своєчасне утеплення вікон приміщень </t>
  </si>
  <si>
    <t>власними силами</t>
  </si>
  <si>
    <t>вересень</t>
  </si>
  <si>
    <t>жовтень</t>
  </si>
  <si>
    <t>Підготовка овочесховища до закладки та збереження картоплі та овочів</t>
  </si>
  <si>
    <t xml:space="preserve">Проведення ревізії запорної арматури теплових пунктів </t>
  </si>
  <si>
    <t>травень</t>
  </si>
  <si>
    <t>Придбання та встановлення автономного  джерела електропостачання</t>
  </si>
  <si>
    <t>Капітальний ремонт харчоблоку</t>
  </si>
  <si>
    <t>Повірка засобів обліку: лічильник води та тепла</t>
  </si>
  <si>
    <t>Капіпальний ремонт ліфта в харчоблоці</t>
  </si>
  <si>
    <t xml:space="preserve">вересень </t>
  </si>
  <si>
    <t>квітень</t>
  </si>
  <si>
    <t>КУ "Сумська міська клінічна поліклініка №6"</t>
  </si>
  <si>
    <t>Поточний ремонт приміщень</t>
  </si>
  <si>
    <t>кв.м.</t>
  </si>
  <si>
    <t>власними силми</t>
  </si>
  <si>
    <t>Проведення повірки лічильниа тепла</t>
  </si>
  <si>
    <t>Технічне обслуговування пожежних кранів</t>
  </si>
  <si>
    <t>Виконати ревізію запірної арматури, фарбування труб теплопостачання у теплопунктв</t>
  </si>
  <si>
    <t>Провести гідравлчіні випрбування системи опалення</t>
  </si>
  <si>
    <t>ТОВ "Комфортсервіс"</t>
  </si>
  <si>
    <t>Провести повірку манометрів</t>
  </si>
  <si>
    <t>Виконати утеплення вікон</t>
  </si>
  <si>
    <t>Забезпечити необхідний запас піску</t>
  </si>
  <si>
    <t>Провести підготовку автотранспорту</t>
  </si>
  <si>
    <t>І</t>
  </si>
  <si>
    <t xml:space="preserve"> МСЧ вул.Праці,3</t>
  </si>
  <si>
    <t>Утеплення вікон, дверей</t>
  </si>
  <si>
    <t xml:space="preserve">Промивка та гідровипробовування системи теплопостачання </t>
  </si>
  <si>
    <t>ТОВ "Дорідерм-Суми"</t>
  </si>
  <si>
    <t>КП "Сумистандартметрологія"</t>
  </si>
  <si>
    <t>Провести ремонт теплопункту: побілка, фарбування труб, запорної арматури, чистка фільтрів</t>
  </si>
  <si>
    <t>теплопункт</t>
  </si>
  <si>
    <t>Разом по МСЧ</t>
  </si>
  <si>
    <t>ІІ</t>
  </si>
  <si>
    <t>Стаціонар</t>
  </si>
  <si>
    <t>Підготовка овочесховища</t>
  </si>
  <si>
    <t>ПАТ "Сумигаз"</t>
  </si>
  <si>
    <t>Повірка манометрів</t>
  </si>
  <si>
    <t>Разом по стаціонару</t>
  </si>
  <si>
    <t>ІІІ</t>
  </si>
  <si>
    <t>Поліклініка № 4</t>
  </si>
  <si>
    <t>Разом по поліклініці</t>
  </si>
  <si>
    <t xml:space="preserve">Всього </t>
  </si>
  <si>
    <t xml:space="preserve">Повірка манометрів </t>
  </si>
  <si>
    <t>Повірка термоперетворювача опору тиску</t>
  </si>
  <si>
    <t>Повірка лічильника опалення тагарачої води</t>
  </si>
  <si>
    <t>Ремонт мережі опалення</t>
  </si>
  <si>
    <t>п.м.</t>
  </si>
  <si>
    <t>Провести ремонт теплопункту: побілка, ремонт цегляної кладки, фарбування труб, запорної арматури, чистка фільтрів</t>
  </si>
  <si>
    <t>КУ "Сумська міська клінічна лікарня №4"</t>
  </si>
  <si>
    <t>КУ "Сумський міський клінічний пологовий будинок"</t>
  </si>
  <si>
    <t>Одиниця виміру</t>
  </si>
  <si>
    <t>Всього, тис.грн.</t>
  </si>
  <si>
    <t>Гідравлічне випробовування внутрішньо-будівельних мереж опалювання</t>
  </si>
  <si>
    <t>708 п.м.</t>
  </si>
  <si>
    <t>Метрологічна повірка електротехнічних засобів</t>
  </si>
  <si>
    <t>Провести ремонт теплопунктів із заміною запірної арматури</t>
  </si>
  <si>
    <t>м/тис.грн.</t>
  </si>
  <si>
    <t>Власними силами</t>
  </si>
  <si>
    <t>Вимірювання опору ізоляції,визначення питомого опору грунту. Електровимірювання обладнання</t>
  </si>
  <si>
    <t>точки</t>
  </si>
  <si>
    <t>Підготувати  овочесховище для збереження овочів</t>
  </si>
  <si>
    <t xml:space="preserve">липень </t>
  </si>
  <si>
    <t>Підготувати транспорт лікарні до роботи в зимових умовах</t>
  </si>
  <si>
    <t>Провести герметизацію вікон та дверей</t>
  </si>
  <si>
    <t xml:space="preserve"> вересень</t>
  </si>
  <si>
    <t>Перезарядка вогнегасників</t>
  </si>
  <si>
    <t>Заміна ламп розжарювання на лампи енергозберігаючі</t>
  </si>
  <si>
    <t>Заміна лічильників</t>
  </si>
  <si>
    <t>листопад</t>
  </si>
  <si>
    <t>Ремонт системи постачання гарячої та холодної води</t>
  </si>
  <si>
    <t>п/м</t>
  </si>
  <si>
    <t>КУ "Сумська міська клінічна лікарня №5"</t>
  </si>
  <si>
    <t>згідно графіку</t>
  </si>
  <si>
    <t>грудень</t>
  </si>
  <si>
    <t xml:space="preserve">Од </t>
  </si>
  <si>
    <t>Передбачено  кошторисом</t>
  </si>
  <si>
    <t>Кінець
виконання</t>
  </si>
  <si>
    <t>пог.м</t>
  </si>
  <si>
    <t>КЗ 
"ЦПМСД №3"</t>
  </si>
  <si>
    <t>Дігтярьов</t>
  </si>
  <si>
    <t>ПП"РСУ"</t>
  </si>
  <si>
    <t>березень</t>
  </si>
  <si>
    <t>ПП Голохвост</t>
  </si>
  <si>
    <t>шт</t>
  </si>
  <si>
    <t>Сумистандартметрологія</t>
  </si>
  <si>
    <t>комплект</t>
  </si>
  <si>
    <t xml:space="preserve">КСПУ </t>
  </si>
  <si>
    <t>Сигнал</t>
  </si>
  <si>
    <t>Автолюкс</t>
  </si>
  <si>
    <t>Ремонт  системи  водопостачання</t>
  </si>
  <si>
    <t>Заміна віконних конструкцій</t>
  </si>
  <si>
    <t>Виміри  контурів  заземлення</t>
  </si>
  <si>
    <t>Проведення  промивки  та гідровипробування 
  системи  теплопостачання</t>
  </si>
  <si>
    <t>Повірка  манометрів,  термометрів</t>
  </si>
  <si>
    <t>Повірка  водоміра  і 
 теплообчисювача</t>
  </si>
  <si>
    <t>Заміна радіаторів</t>
  </si>
  <si>
    <t>Придбання  вогнегасників  на автотранспорт</t>
  </si>
  <si>
    <t>Ремонт автотранспорту</t>
  </si>
  <si>
    <t>Утеплення  дверей</t>
  </si>
  <si>
    <t xml:space="preserve">Підготувка транспорту центру до роботи в зимових умовах </t>
  </si>
  <si>
    <t xml:space="preserve">Ремонт підземного переходу (підлоги та стін частково) </t>
  </si>
  <si>
    <t>Провести роботи по ремонту та повірці технічних манометрів, які встановлені на теплопунктах</t>
  </si>
  <si>
    <t>ДП "Сумистандартметрологія"</t>
  </si>
  <si>
    <t>Провести повірку лічильників тепла та води</t>
  </si>
  <si>
    <t>ТОВ "Інвест-G"</t>
  </si>
  <si>
    <t>Провести гідровипробовування та промивку тепломережі</t>
  </si>
  <si>
    <t>корпус</t>
  </si>
  <si>
    <t>ТОВ "Комфортремсервіс"</t>
  </si>
  <si>
    <t>Провести ремонт теплопунктів: побілка, фарбування труб, запорної арматури</t>
  </si>
  <si>
    <t>Підготувати овочесховище до збереження картоплі</t>
  </si>
  <si>
    <t>од</t>
  </si>
  <si>
    <t>машини</t>
  </si>
  <si>
    <t>Провести ремонт вікон:</t>
  </si>
  <si>
    <t>-      заміна вікон</t>
  </si>
  <si>
    <r>
      <t>-</t>
    </r>
    <r>
      <rPr>
        <sz val="7"/>
        <rFont val="Times New Roman"/>
        <family val="1"/>
        <charset val="204"/>
      </rPr>
      <t xml:space="preserve">         </t>
    </r>
    <r>
      <rPr>
        <sz val="12"/>
        <rFont val="Times New Roman"/>
        <family val="1"/>
        <charset val="204"/>
      </rPr>
      <t>фарбування</t>
    </r>
  </si>
  <si>
    <t>ПП "Вогнезахмст"</t>
  </si>
  <si>
    <t>Перевірка  пожежного гідранту</t>
  </si>
  <si>
    <t>Сумський відділ ГУ МНС</t>
  </si>
  <si>
    <t>Технічне обслуговування і перевірка на працездатність пожежних кранів</t>
  </si>
  <si>
    <t>ПП "Вогнезахист"</t>
  </si>
  <si>
    <t>Навчання відповідального за експлуатацію теплових установок і мереж та його дублера</t>
  </si>
  <si>
    <t>особи</t>
  </si>
  <si>
    <t>КП СОР "Навчально-виробничий центр"</t>
  </si>
  <si>
    <t>Капітальний ремонт поліклінічного відділення №2</t>
  </si>
  <si>
    <t>поверх</t>
  </si>
  <si>
    <t>цехи</t>
  </si>
  <si>
    <t>Капітальний ремонт покрівлі</t>
  </si>
  <si>
    <t>п.м</t>
  </si>
  <si>
    <t>ФОП Савченко С.В.</t>
  </si>
  <si>
    <t>РАЗОМ</t>
  </si>
  <si>
    <t>КУ "Сумська міська клінічна лікарня №1"</t>
  </si>
  <si>
    <t>Директору Департаменту</t>
  </si>
  <si>
    <t>інфораструктури</t>
  </si>
  <si>
    <t>Сумської міської ради</t>
  </si>
  <si>
    <t>Заходи</t>
  </si>
  <si>
    <t>Яременку Г.І.</t>
  </si>
  <si>
    <t xml:space="preserve">           по підготовці  лікувально-профілактинчих закладів міста  до осінньо-зимового періоду 2016-2017 років.</t>
  </si>
  <si>
    <t>В.о. начальника відділу</t>
  </si>
  <si>
    <t>О.Ю. Чумаченко</t>
  </si>
  <si>
    <t>Разом по галузі</t>
  </si>
  <si>
    <t>Найменування заходу</t>
  </si>
  <si>
    <t>Кошеленко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</si>
</sst>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(* #,##0.0_);_(* \(#,##0.0\);_(* &quot;-&quot;??_);_(@_)"/>
    <numFmt numFmtId="165" formatCode="0.0"/>
  </numFmts>
  <fonts count="1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  <charset val="204"/>
    </font>
    <font>
      <sz val="12"/>
      <name val="Arial"/>
      <family val="2"/>
      <charset val="204"/>
    </font>
    <font>
      <sz val="7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39">
    <xf numFmtId="0" fontId="0" fillId="0" borderId="0" xfId="0"/>
    <xf numFmtId="0" fontId="3" fillId="0" borderId="4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3" fillId="0" borderId="4" xfId="0" quotePrefix="1" applyFont="1" applyBorder="1" applyAlignment="1">
      <alignment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/>
    </xf>
    <xf numFmtId="165" fontId="3" fillId="0" borderId="4" xfId="0" applyNumberFormat="1" applyFont="1" applyBorder="1" applyAlignment="1">
      <alignment horizontal="left" vertical="top"/>
    </xf>
    <xf numFmtId="0" fontId="3" fillId="0" borderId="3" xfId="2" applyFont="1" applyFill="1" applyBorder="1" applyAlignment="1">
      <alignment horizontal="left" vertical="top" wrapText="1"/>
    </xf>
    <xf numFmtId="0" fontId="3" fillId="0" borderId="4" xfId="2" applyFont="1" applyFill="1" applyBorder="1" applyAlignment="1">
      <alignment horizontal="left" vertical="top" wrapText="1"/>
    </xf>
    <xf numFmtId="0" fontId="5" fillId="0" borderId="5" xfId="2" applyFont="1" applyFill="1" applyBorder="1" applyAlignment="1">
      <alignment horizontal="left" vertical="top" wrapText="1"/>
    </xf>
    <xf numFmtId="0" fontId="5" fillId="0" borderId="6" xfId="2" applyFont="1" applyFill="1" applyBorder="1" applyAlignment="1">
      <alignment horizontal="left" vertical="top" wrapText="1"/>
    </xf>
    <xf numFmtId="0" fontId="5" fillId="0" borderId="6" xfId="2" applyFont="1" applyBorder="1" applyAlignment="1">
      <alignment horizontal="left" vertical="top" wrapText="1"/>
    </xf>
    <xf numFmtId="165" fontId="5" fillId="0" borderId="6" xfId="2" applyNumberFormat="1" applyFont="1" applyBorder="1" applyAlignment="1">
      <alignment horizontal="left" vertical="top" wrapText="1"/>
    </xf>
    <xf numFmtId="164" fontId="3" fillId="0" borderId="4" xfId="1" applyNumberFormat="1" applyFont="1" applyFill="1" applyBorder="1" applyAlignment="1">
      <alignment vertical="top" wrapText="1"/>
    </xf>
    <xf numFmtId="165" fontId="5" fillId="0" borderId="6" xfId="2" applyNumberFormat="1" applyFont="1" applyBorder="1" applyAlignment="1">
      <alignment vertical="top" wrapText="1"/>
    </xf>
    <xf numFmtId="2" fontId="3" fillId="0" borderId="4" xfId="0" applyNumberFormat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8" fillId="0" borderId="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/>
    </xf>
    <xf numFmtId="49" fontId="9" fillId="0" borderId="8" xfId="0" applyNumberFormat="1" applyFont="1" applyFill="1" applyBorder="1" applyAlignment="1">
      <alignment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center" vertical="center" wrapText="1"/>
    </xf>
    <xf numFmtId="165" fontId="9" fillId="0" borderId="4" xfId="0" applyNumberFormat="1" applyFont="1" applyFill="1" applyBorder="1" applyAlignment="1">
      <alignment horizontal="center" vertical="center"/>
    </xf>
    <xf numFmtId="14" fontId="9" fillId="0" borderId="8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49" fontId="9" fillId="0" borderId="4" xfId="0" applyNumberFormat="1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 wrapText="1"/>
    </xf>
    <xf numFmtId="14" fontId="9" fillId="0" borderId="8" xfId="0" applyNumberFormat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vertical="center" wrapText="1"/>
    </xf>
    <xf numFmtId="49" fontId="9" fillId="0" borderId="4" xfId="0" applyNumberFormat="1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165" fontId="3" fillId="0" borderId="4" xfId="0" applyNumberFormat="1" applyFont="1" applyBorder="1" applyAlignment="1">
      <alignment horizontal="center" vertical="center"/>
    </xf>
    <xf numFmtId="165" fontId="9" fillId="0" borderId="4" xfId="0" applyNumberFormat="1" applyFont="1" applyBorder="1" applyAlignment="1">
      <alignment horizontal="center" vertical="center"/>
    </xf>
    <xf numFmtId="165" fontId="9" fillId="0" borderId="8" xfId="0" applyNumberFormat="1" applyFont="1" applyBorder="1" applyAlignment="1">
      <alignment horizontal="center" vertical="center" wrapText="1"/>
    </xf>
    <xf numFmtId="0" fontId="9" fillId="0" borderId="4" xfId="0" applyFont="1" applyFill="1" applyBorder="1" applyAlignment="1">
      <alignment vertical="center" wrapText="1"/>
    </xf>
    <xf numFmtId="0" fontId="0" fillId="0" borderId="6" xfId="0" applyBorder="1"/>
    <xf numFmtId="165" fontId="9" fillId="0" borderId="4" xfId="0" applyNumberFormat="1" applyFont="1" applyBorder="1" applyAlignment="1">
      <alignment vertical="center" wrapText="1"/>
    </xf>
    <xf numFmtId="14" fontId="3" fillId="0" borderId="4" xfId="0" applyNumberFormat="1" applyFont="1" applyBorder="1" applyAlignment="1">
      <alignment horizontal="center" vertical="top" wrapText="1"/>
    </xf>
    <xf numFmtId="0" fontId="3" fillId="0" borderId="4" xfId="2" applyFont="1" applyBorder="1" applyAlignment="1">
      <alignment horizontal="center" vertical="center" wrapText="1"/>
    </xf>
    <xf numFmtId="0" fontId="7" fillId="0" borderId="4" xfId="0" applyFont="1" applyBorder="1"/>
    <xf numFmtId="0" fontId="7" fillId="0" borderId="4" xfId="0" applyFont="1" applyBorder="1" applyAlignment="1">
      <alignment horizontal="justify"/>
    </xf>
    <xf numFmtId="165" fontId="7" fillId="0" borderId="4" xfId="0" applyNumberFormat="1" applyFont="1" applyBorder="1"/>
    <xf numFmtId="0" fontId="10" fillId="0" borderId="4" xfId="0" applyFont="1" applyBorder="1"/>
    <xf numFmtId="165" fontId="10" fillId="0" borderId="4" xfId="0" applyNumberFormat="1" applyFont="1" applyBorder="1"/>
    <xf numFmtId="0" fontId="3" fillId="0" borderId="4" xfId="2" applyFont="1" applyBorder="1" applyAlignment="1">
      <alignment horizontal="left" vertical="top" wrapText="1"/>
    </xf>
    <xf numFmtId="0" fontId="3" fillId="0" borderId="4" xfId="0" applyFont="1" applyFill="1" applyBorder="1"/>
    <xf numFmtId="0" fontId="3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wrapText="1"/>
    </xf>
    <xf numFmtId="165" fontId="5" fillId="0" borderId="4" xfId="0" applyNumberFormat="1" applyFont="1" applyFill="1" applyBorder="1" applyAlignment="1">
      <alignment horizontal="center"/>
    </xf>
    <xf numFmtId="0" fontId="11" fillId="0" borderId="4" xfId="0" applyFont="1" applyFill="1" applyBorder="1"/>
    <xf numFmtId="0" fontId="3" fillId="0" borderId="4" xfId="0" applyFont="1" applyFill="1" applyBorder="1" applyAlignment="1">
      <alignment horizontal="center" wrapText="1"/>
    </xf>
    <xf numFmtId="165" fontId="3" fillId="0" borderId="4" xfId="0" applyNumberFormat="1" applyFont="1" applyFill="1" applyBorder="1" applyAlignment="1">
      <alignment horizontal="center"/>
    </xf>
    <xf numFmtId="0" fontId="5" fillId="0" borderId="4" xfId="0" applyFont="1" applyFill="1" applyBorder="1"/>
    <xf numFmtId="0" fontId="5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wrapText="1"/>
    </xf>
    <xf numFmtId="0" fontId="5" fillId="0" borderId="4" xfId="0" applyFont="1" applyFill="1" applyBorder="1" applyAlignment="1">
      <alignment horizontal="left"/>
    </xf>
    <xf numFmtId="0" fontId="3" fillId="0" borderId="4" xfId="0" applyFont="1" applyFill="1" applyBorder="1" applyAlignment="1"/>
    <xf numFmtId="0" fontId="5" fillId="0" borderId="4" xfId="0" applyFont="1" applyFill="1" applyBorder="1" applyAlignment="1"/>
    <xf numFmtId="165" fontId="3" fillId="0" borderId="4" xfId="0" applyNumberFormat="1" applyFont="1" applyFill="1" applyBorder="1" applyAlignment="1"/>
    <xf numFmtId="2" fontId="3" fillId="0" borderId="4" xfId="0" applyNumberFormat="1" applyFont="1" applyFill="1" applyBorder="1" applyAlignment="1"/>
    <xf numFmtId="0" fontId="3" fillId="0" borderId="16" xfId="0" applyFont="1" applyFill="1" applyBorder="1"/>
    <xf numFmtId="0" fontId="3" fillId="0" borderId="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/>
    </xf>
    <xf numFmtId="0" fontId="11" fillId="0" borderId="16" xfId="0" applyFont="1" applyFill="1" applyBorder="1"/>
    <xf numFmtId="1" fontId="3" fillId="0" borderId="16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165" fontId="3" fillId="0" borderId="16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justify"/>
    </xf>
    <xf numFmtId="0" fontId="3" fillId="0" borderId="5" xfId="0" applyFont="1" applyFill="1" applyBorder="1"/>
    <xf numFmtId="0" fontId="5" fillId="0" borderId="6" xfId="0" applyFont="1" applyFill="1" applyBorder="1" applyAlignment="1">
      <alignment wrapText="1"/>
    </xf>
    <xf numFmtId="0" fontId="5" fillId="0" borderId="6" xfId="0" applyFont="1" applyFill="1" applyBorder="1"/>
    <xf numFmtId="165" fontId="5" fillId="0" borderId="6" xfId="0" applyNumberFormat="1" applyFont="1" applyFill="1" applyBorder="1" applyAlignment="1"/>
    <xf numFmtId="0" fontId="3" fillId="0" borderId="6" xfId="0" applyFont="1" applyFill="1" applyBorder="1" applyAlignment="1">
      <alignment horizontal="center"/>
    </xf>
    <xf numFmtId="165" fontId="3" fillId="0" borderId="18" xfId="0" applyNumberFormat="1" applyFont="1" applyFill="1" applyBorder="1" applyAlignment="1">
      <alignment horizontal="center"/>
    </xf>
    <xf numFmtId="0" fontId="3" fillId="0" borderId="4" xfId="0" applyFont="1" applyBorder="1"/>
    <xf numFmtId="0" fontId="3" fillId="0" borderId="4" xfId="0" applyFont="1" applyBorder="1" applyAlignment="1">
      <alignment wrapText="1"/>
    </xf>
    <xf numFmtId="165" fontId="3" fillId="0" borderId="4" xfId="0" applyNumberFormat="1" applyFont="1" applyBorder="1" applyAlignment="1">
      <alignment wrapText="1"/>
    </xf>
    <xf numFmtId="165" fontId="3" fillId="0" borderId="4" xfId="0" applyNumberFormat="1" applyFont="1" applyBorder="1"/>
    <xf numFmtId="0" fontId="5" fillId="0" borderId="4" xfId="0" applyFont="1" applyBorder="1" applyAlignment="1">
      <alignment horizontal="justify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14" fontId="3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65" fontId="3" fillId="0" borderId="4" xfId="0" applyNumberFormat="1" applyFont="1" applyFill="1" applyBorder="1" applyAlignment="1">
      <alignment horizontal="center" vertical="center" wrapText="1"/>
    </xf>
    <xf numFmtId="14" fontId="3" fillId="0" borderId="4" xfId="0" applyNumberFormat="1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top" wrapText="1"/>
    </xf>
    <xf numFmtId="0" fontId="13" fillId="0" borderId="4" xfId="0" applyFont="1" applyFill="1" applyBorder="1" applyAlignment="1">
      <alignment vertical="top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3" fillId="0" borderId="15" xfId="2" applyFont="1" applyFill="1" applyBorder="1" applyAlignment="1">
      <alignment horizontal="left" vertical="top" wrapText="1"/>
    </xf>
    <xf numFmtId="0" fontId="3" fillId="0" borderId="8" xfId="2" applyFont="1" applyFill="1" applyBorder="1" applyAlignment="1">
      <alignment horizontal="left" vertical="top" wrapText="1"/>
    </xf>
    <xf numFmtId="164" fontId="3" fillId="0" borderId="8" xfId="1" applyNumberFormat="1" applyFont="1" applyFill="1" applyBorder="1" applyAlignment="1">
      <alignment vertical="top" wrapText="1"/>
    </xf>
    <xf numFmtId="165" fontId="3" fillId="0" borderId="8" xfId="0" applyNumberFormat="1" applyFont="1" applyBorder="1" applyAlignment="1">
      <alignment horizontal="left" vertical="top"/>
    </xf>
    <xf numFmtId="0" fontId="3" fillId="0" borderId="8" xfId="2" applyFont="1" applyBorder="1" applyAlignment="1">
      <alignment horizontal="center" vertical="center" wrapText="1"/>
    </xf>
    <xf numFmtId="0" fontId="5" fillId="0" borderId="6" xfId="2" applyFont="1" applyBorder="1" applyAlignment="1">
      <alignment vertical="top" wrapText="1"/>
    </xf>
    <xf numFmtId="0" fontId="7" fillId="0" borderId="0" xfId="0" applyFont="1"/>
    <xf numFmtId="0" fontId="10" fillId="0" borderId="0" xfId="0" applyFont="1"/>
    <xf numFmtId="0" fontId="5" fillId="0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top" wrapText="1"/>
    </xf>
    <xf numFmtId="0" fontId="8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top" wrapText="1"/>
    </xf>
    <xf numFmtId="0" fontId="15" fillId="0" borderId="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5" fillId="0" borderId="2" xfId="2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5" fillId="0" borderId="6" xfId="2" applyFont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justify" vertical="top"/>
    </xf>
    <xf numFmtId="0" fontId="5" fillId="0" borderId="9" xfId="0" applyFont="1" applyFill="1" applyBorder="1" applyAlignment="1">
      <alignment horizontal="justify" vertical="top"/>
    </xf>
    <xf numFmtId="0" fontId="8" fillId="0" borderId="8" xfId="0" applyFont="1" applyBorder="1" applyAlignment="1">
      <alignment horizontal="center" vertical="center"/>
    </xf>
    <xf numFmtId="0" fontId="5" fillId="0" borderId="1" xfId="2" applyFont="1" applyBorder="1" applyAlignment="1">
      <alignment horizontal="left" vertical="top" wrapText="1"/>
    </xf>
    <xf numFmtId="0" fontId="5" fillId="0" borderId="5" xfId="2" applyFont="1" applyBorder="1" applyAlignment="1">
      <alignment horizontal="left" vertical="top" wrapText="1"/>
    </xf>
    <xf numFmtId="0" fontId="3" fillId="0" borderId="9" xfId="2" applyFont="1" applyFill="1" applyBorder="1" applyAlignment="1">
      <alignment horizontal="center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0" xfId="0" applyFont="1" applyFill="1" applyAlignment="1">
      <alignment vertical="center" wrapText="1"/>
    </xf>
    <xf numFmtId="0" fontId="7" fillId="0" borderId="7" xfId="0" applyFont="1" applyBorder="1" applyAlignment="1">
      <alignment horizontal="justify" vertical="top"/>
    </xf>
    <xf numFmtId="0" fontId="7" fillId="0" borderId="9" xfId="0" applyFont="1" applyBorder="1" applyAlignment="1">
      <alignment horizontal="justify" vertical="top"/>
    </xf>
    <xf numFmtId="0" fontId="7" fillId="0" borderId="8" xfId="0" applyFont="1" applyBorder="1" applyAlignment="1">
      <alignment horizontal="justify" vertical="top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8" fillId="0" borderId="6" xfId="0" applyFont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14" fontId="3" fillId="0" borderId="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left" vertical="top" wrapText="1" indent="2"/>
    </xf>
    <xf numFmtId="165" fontId="3" fillId="0" borderId="4" xfId="0" applyNumberFormat="1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left" vertical="top" wrapText="1" indent="2"/>
    </xf>
    <xf numFmtId="0" fontId="13" fillId="0" borderId="4" xfId="0" applyFont="1" applyFill="1" applyBorder="1" applyAlignment="1">
      <alignment horizontal="center" vertical="center" wrapText="1"/>
    </xf>
    <xf numFmtId="165" fontId="5" fillId="0" borderId="4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14" fontId="3" fillId="0" borderId="16" xfId="0" applyNumberFormat="1" applyFont="1" applyFill="1" applyBorder="1" applyAlignment="1">
      <alignment horizontal="center" vertical="center" wrapText="1"/>
    </xf>
    <xf numFmtId="14" fontId="3" fillId="0" borderId="16" xfId="0" applyNumberFormat="1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4" fontId="3" fillId="0" borderId="16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center" vertical="center" wrapText="1"/>
    </xf>
    <xf numFmtId="165" fontId="5" fillId="0" borderId="6" xfId="0" applyNumberFormat="1" applyFont="1" applyFill="1" applyBorder="1" applyAlignment="1">
      <alignment horizontal="center" vertical="center" wrapText="1"/>
    </xf>
    <xf numFmtId="165" fontId="5" fillId="0" borderId="18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justify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49" fontId="8" fillId="0" borderId="6" xfId="0" applyNumberFormat="1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6" xfId="0" applyFont="1" applyBorder="1" applyAlignment="1">
      <alignment horizontal="left" vertical="center" wrapText="1"/>
    </xf>
    <xf numFmtId="165" fontId="8" fillId="0" borderId="6" xfId="0" applyNumberFormat="1" applyFont="1" applyBorder="1" applyAlignment="1">
      <alignment horizontal="center" vertical="center"/>
    </xf>
    <xf numFmtId="165" fontId="5" fillId="0" borderId="6" xfId="0" applyNumberFormat="1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14" fontId="3" fillId="0" borderId="16" xfId="0" applyNumberFormat="1" applyFont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6" xfId="0" applyFont="1" applyBorder="1" applyAlignment="1">
      <alignment vertical="top" wrapText="1"/>
    </xf>
    <xf numFmtId="0" fontId="5" fillId="0" borderId="6" xfId="0" applyFont="1" applyBorder="1"/>
    <xf numFmtId="165" fontId="5" fillId="0" borderId="6" xfId="0" applyNumberFormat="1" applyFont="1" applyBorder="1" applyAlignment="1">
      <alignment horizontal="center" vertical="top"/>
    </xf>
    <xf numFmtId="0" fontId="0" fillId="0" borderId="18" xfId="0" applyBorder="1"/>
    <xf numFmtId="0" fontId="5" fillId="0" borderId="20" xfId="0" applyFont="1" applyBorder="1" applyAlignment="1">
      <alignment horizontal="center" vertical="center" wrapText="1"/>
    </xf>
    <xf numFmtId="0" fontId="7" fillId="0" borderId="3" xfId="0" applyFont="1" applyBorder="1"/>
    <xf numFmtId="0" fontId="7" fillId="0" borderId="16" xfId="0" applyFont="1" applyBorder="1"/>
    <xf numFmtId="0" fontId="10" fillId="0" borderId="3" xfId="0" applyFont="1" applyBorder="1"/>
    <xf numFmtId="0" fontId="5" fillId="0" borderId="16" xfId="0" applyFont="1" applyBorder="1" applyAlignment="1">
      <alignment horizontal="center" wrapText="1"/>
    </xf>
    <xf numFmtId="0" fontId="5" fillId="0" borderId="16" xfId="0" applyFont="1" applyBorder="1" applyAlignment="1">
      <alignment horizontal="center"/>
    </xf>
    <xf numFmtId="0" fontId="3" fillId="0" borderId="16" xfId="0" applyFont="1" applyBorder="1"/>
    <xf numFmtId="0" fontId="7" fillId="0" borderId="5" xfId="0" applyFont="1" applyBorder="1"/>
    <xf numFmtId="0" fontId="10" fillId="0" borderId="6" xfId="0" applyFont="1" applyBorder="1"/>
    <xf numFmtId="165" fontId="10" fillId="0" borderId="6" xfId="0" applyNumberFormat="1" applyFont="1" applyBorder="1"/>
    <xf numFmtId="0" fontId="10" fillId="0" borderId="18" xfId="0" applyFont="1" applyBorder="1"/>
    <xf numFmtId="0" fontId="7" fillId="0" borderId="0" xfId="0" applyFont="1" applyBorder="1"/>
    <xf numFmtId="0" fontId="10" fillId="0" borderId="0" xfId="0" applyFont="1" applyBorder="1"/>
    <xf numFmtId="165" fontId="10" fillId="0" borderId="0" xfId="0" applyNumberFormat="1" applyFont="1" applyBorder="1"/>
    <xf numFmtId="0" fontId="3" fillId="0" borderId="20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</cellXfs>
  <cellStyles count="3">
    <cellStyle name="Обычный" xfId="0" builtinId="0"/>
    <cellStyle name="Обычный_осінь-зима-2007" xfId="2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2"/>
  <sheetViews>
    <sheetView tabSelected="1" view="pageBreakPreview" topLeftCell="A112" zoomScale="75" zoomScaleSheetLayoutView="75" workbookViewId="0">
      <selection activeCell="B132" sqref="B132"/>
    </sheetView>
  </sheetViews>
  <sheetFormatPr defaultRowHeight="15"/>
  <cols>
    <col min="1" max="1" width="5.140625" customWidth="1"/>
    <col min="2" max="2" width="58.85546875" customWidth="1"/>
    <col min="5" max="5" width="16.42578125" customWidth="1"/>
    <col min="6" max="6" width="25.28515625" customWidth="1"/>
    <col min="8" max="8" width="11.5703125" customWidth="1"/>
    <col min="11" max="11" width="13.28515625" customWidth="1"/>
    <col min="12" max="12" width="13.7109375" customWidth="1"/>
  </cols>
  <sheetData>
    <row r="1" spans="1:13" ht="15.75" customHeight="1">
      <c r="B1" s="92"/>
      <c r="C1" s="93"/>
      <c r="D1" s="92"/>
      <c r="E1" s="92"/>
      <c r="F1" s="92"/>
      <c r="G1" s="92"/>
      <c r="H1" s="92"/>
      <c r="I1" s="140" t="s">
        <v>189</v>
      </c>
      <c r="J1" s="140"/>
      <c r="K1" s="140"/>
      <c r="L1" s="140"/>
    </row>
    <row r="2" spans="1:13" ht="15.75" customHeight="1">
      <c r="B2" s="92"/>
      <c r="C2" s="93"/>
      <c r="D2" s="92"/>
      <c r="E2" s="92"/>
      <c r="F2" s="92"/>
      <c r="G2" s="92"/>
      <c r="H2" s="92"/>
      <c r="I2" s="140" t="s">
        <v>190</v>
      </c>
      <c r="J2" s="140"/>
      <c r="K2" s="140"/>
      <c r="L2" s="140"/>
    </row>
    <row r="3" spans="1:13" ht="15.75">
      <c r="B3" s="92"/>
      <c r="C3" s="93"/>
      <c r="D3" s="92"/>
      <c r="E3" s="92"/>
      <c r="F3" s="92"/>
      <c r="G3" s="92"/>
      <c r="H3" s="92"/>
      <c r="I3" s="146" t="s">
        <v>191</v>
      </c>
      <c r="J3" s="146"/>
      <c r="K3" s="146"/>
      <c r="L3" s="146"/>
    </row>
    <row r="4" spans="1:13" ht="15.75">
      <c r="B4" s="92"/>
      <c r="C4" s="93"/>
      <c r="D4" s="92"/>
      <c r="E4" s="92"/>
      <c r="F4" s="92"/>
      <c r="G4" s="92"/>
      <c r="H4" s="92"/>
      <c r="I4" s="146" t="s">
        <v>193</v>
      </c>
      <c r="J4" s="146"/>
      <c r="K4" s="146"/>
      <c r="L4" s="146"/>
    </row>
    <row r="5" spans="1:13" ht="15.75" customHeight="1">
      <c r="A5" s="149"/>
      <c r="B5" s="144" t="s">
        <v>192</v>
      </c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</row>
    <row r="6" spans="1:13" ht="19.5" thickBot="1">
      <c r="A6" s="149"/>
      <c r="B6" s="145" t="s">
        <v>194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</row>
    <row r="7" spans="1:13" ht="18.75">
      <c r="A7" s="151" t="s">
        <v>0</v>
      </c>
      <c r="B7" s="150" t="s">
        <v>198</v>
      </c>
      <c r="C7" s="109" t="s">
        <v>25</v>
      </c>
      <c r="D7" s="109" t="s">
        <v>42</v>
      </c>
      <c r="E7" s="109" t="s">
        <v>4</v>
      </c>
      <c r="F7" s="109" t="s">
        <v>5</v>
      </c>
      <c r="G7" s="110" t="s">
        <v>27</v>
      </c>
      <c r="H7" s="110"/>
      <c r="I7" s="110"/>
      <c r="J7" s="110"/>
      <c r="K7" s="110" t="s">
        <v>44</v>
      </c>
      <c r="L7" s="112" t="s">
        <v>45</v>
      </c>
      <c r="M7" s="94"/>
    </row>
    <row r="8" spans="1:13" ht="50.25" customHeight="1">
      <c r="A8" s="152"/>
      <c r="B8" s="153"/>
      <c r="C8" s="154"/>
      <c r="D8" s="154"/>
      <c r="E8" s="154"/>
      <c r="F8" s="154"/>
      <c r="G8" s="105" t="s">
        <v>7</v>
      </c>
      <c r="H8" s="105" t="s">
        <v>46</v>
      </c>
      <c r="I8" s="105" t="s">
        <v>8</v>
      </c>
      <c r="J8" s="155" t="s">
        <v>23</v>
      </c>
      <c r="K8" s="156"/>
      <c r="L8" s="157"/>
      <c r="M8" s="94"/>
    </row>
    <row r="9" spans="1:13" ht="27.75" customHeight="1">
      <c r="A9" s="174">
        <v>1</v>
      </c>
      <c r="B9" s="85" t="s">
        <v>158</v>
      </c>
      <c r="C9" s="84" t="s">
        <v>53</v>
      </c>
      <c r="D9" s="84">
        <v>60</v>
      </c>
      <c r="E9" s="158" t="s">
        <v>188</v>
      </c>
      <c r="F9" s="84" t="s">
        <v>56</v>
      </c>
      <c r="G9" s="84"/>
      <c r="H9" s="84"/>
      <c r="I9" s="84">
        <v>0.5</v>
      </c>
      <c r="J9" s="84">
        <f t="shared" ref="J9:J14" si="0">SUM(G9:I9)</f>
        <v>0.5</v>
      </c>
      <c r="K9" s="86" t="s">
        <v>49</v>
      </c>
      <c r="L9" s="175" t="s">
        <v>58</v>
      </c>
    </row>
    <row r="10" spans="1:13" ht="47.25">
      <c r="A10" s="174">
        <v>2</v>
      </c>
      <c r="B10" s="85" t="s">
        <v>159</v>
      </c>
      <c r="C10" s="84" t="s">
        <v>11</v>
      </c>
      <c r="D10" s="84">
        <v>40</v>
      </c>
      <c r="E10" s="158"/>
      <c r="F10" s="84" t="s">
        <v>160</v>
      </c>
      <c r="G10" s="84"/>
      <c r="H10" s="84">
        <v>2</v>
      </c>
      <c r="I10" s="87"/>
      <c r="J10" s="30">
        <f t="shared" si="0"/>
        <v>2</v>
      </c>
      <c r="K10" s="86" t="s">
        <v>61</v>
      </c>
      <c r="L10" s="175" t="s">
        <v>49</v>
      </c>
    </row>
    <row r="11" spans="1:13" ht="22.5" customHeight="1">
      <c r="A11" s="174"/>
      <c r="B11" s="85" t="s">
        <v>161</v>
      </c>
      <c r="C11" s="84" t="s">
        <v>11</v>
      </c>
      <c r="D11" s="84">
        <v>9</v>
      </c>
      <c r="E11" s="158"/>
      <c r="F11" s="84" t="s">
        <v>162</v>
      </c>
      <c r="G11" s="84"/>
      <c r="H11" s="84">
        <v>9.1</v>
      </c>
      <c r="I11" s="87"/>
      <c r="J11" s="30">
        <f t="shared" si="0"/>
        <v>9.1</v>
      </c>
      <c r="K11" s="86" t="s">
        <v>61</v>
      </c>
      <c r="L11" s="175" t="s">
        <v>49</v>
      </c>
    </row>
    <row r="12" spans="1:13" ht="22.5" customHeight="1">
      <c r="A12" s="174">
        <v>3</v>
      </c>
      <c r="B12" s="85" t="s">
        <v>163</v>
      </c>
      <c r="C12" s="84" t="s">
        <v>164</v>
      </c>
      <c r="D12" s="84">
        <v>6</v>
      </c>
      <c r="E12" s="158"/>
      <c r="F12" s="84" t="s">
        <v>165</v>
      </c>
      <c r="G12" s="84"/>
      <c r="H12" s="88">
        <v>22</v>
      </c>
      <c r="I12" s="87"/>
      <c r="J12" s="30">
        <f t="shared" si="0"/>
        <v>22</v>
      </c>
      <c r="K12" s="89" t="s">
        <v>48</v>
      </c>
      <c r="L12" s="176" t="s">
        <v>49</v>
      </c>
    </row>
    <row r="13" spans="1:13" ht="36" customHeight="1">
      <c r="A13" s="177">
        <v>4</v>
      </c>
      <c r="B13" s="85" t="s">
        <v>166</v>
      </c>
      <c r="C13" s="84" t="s">
        <v>88</v>
      </c>
      <c r="D13" s="84">
        <v>6</v>
      </c>
      <c r="E13" s="158"/>
      <c r="F13" s="84" t="s">
        <v>56</v>
      </c>
      <c r="G13" s="87"/>
      <c r="H13" s="84">
        <v>0.3</v>
      </c>
      <c r="I13" s="87"/>
      <c r="J13" s="30">
        <f t="shared" si="0"/>
        <v>0.3</v>
      </c>
      <c r="K13" s="86" t="s">
        <v>48</v>
      </c>
      <c r="L13" s="175" t="s">
        <v>57</v>
      </c>
    </row>
    <row r="14" spans="1:13" ht="22.5" customHeight="1">
      <c r="A14" s="174">
        <v>5</v>
      </c>
      <c r="B14" s="85" t="s">
        <v>167</v>
      </c>
      <c r="C14" s="84" t="s">
        <v>168</v>
      </c>
      <c r="D14" s="84">
        <v>1</v>
      </c>
      <c r="E14" s="158"/>
      <c r="F14" s="84" t="s">
        <v>56</v>
      </c>
      <c r="G14" s="87"/>
      <c r="H14" s="84"/>
      <c r="I14" s="30">
        <v>0.3</v>
      </c>
      <c r="J14" s="30">
        <f t="shared" si="0"/>
        <v>0.3</v>
      </c>
      <c r="K14" s="86" t="s">
        <v>48</v>
      </c>
      <c r="L14" s="175" t="s">
        <v>57</v>
      </c>
    </row>
    <row r="15" spans="1:13" ht="31.5">
      <c r="A15" s="174">
        <v>6</v>
      </c>
      <c r="B15" s="85" t="s">
        <v>120</v>
      </c>
      <c r="C15" s="84" t="s">
        <v>169</v>
      </c>
      <c r="D15" s="84"/>
      <c r="E15" s="158"/>
      <c r="F15" s="84" t="s">
        <v>56</v>
      </c>
      <c r="G15" s="87"/>
      <c r="H15" s="84">
        <v>0.1</v>
      </c>
      <c r="I15" s="84">
        <v>0.3</v>
      </c>
      <c r="J15" s="30">
        <f>SUM(G15:I15)</f>
        <v>0.4</v>
      </c>
      <c r="K15" s="86" t="s">
        <v>57</v>
      </c>
      <c r="L15" s="175" t="s">
        <v>126</v>
      </c>
    </row>
    <row r="16" spans="1:13" ht="15.75">
      <c r="A16" s="178">
        <v>7</v>
      </c>
      <c r="B16" s="90" t="s">
        <v>170</v>
      </c>
      <c r="C16" s="159" t="s">
        <v>29</v>
      </c>
      <c r="D16" s="1"/>
      <c r="E16" s="158"/>
      <c r="F16" s="158" t="s">
        <v>56</v>
      </c>
      <c r="G16" s="90"/>
      <c r="H16" s="1">
        <f>H17+H18</f>
        <v>0</v>
      </c>
      <c r="I16" s="1">
        <f>I17+I18</f>
        <v>82</v>
      </c>
      <c r="J16" s="1">
        <f>J17+J18</f>
        <v>82</v>
      </c>
      <c r="K16" s="160" t="s">
        <v>67</v>
      </c>
      <c r="L16" s="179" t="s">
        <v>126</v>
      </c>
    </row>
    <row r="17" spans="1:12" ht="15.75">
      <c r="A17" s="178"/>
      <c r="B17" s="161" t="s">
        <v>171</v>
      </c>
      <c r="C17" s="159"/>
      <c r="D17" s="1">
        <v>20</v>
      </c>
      <c r="E17" s="158"/>
      <c r="F17" s="158"/>
      <c r="G17" s="90"/>
      <c r="H17" s="1"/>
      <c r="I17" s="162">
        <f>20*4</f>
        <v>80</v>
      </c>
      <c r="J17" s="162">
        <f>I17</f>
        <v>80</v>
      </c>
      <c r="K17" s="160"/>
      <c r="L17" s="179"/>
    </row>
    <row r="18" spans="1:12" ht="15.75">
      <c r="A18" s="178"/>
      <c r="B18" s="163" t="s">
        <v>172</v>
      </c>
      <c r="C18" s="159"/>
      <c r="D18" s="1">
        <v>100</v>
      </c>
      <c r="E18" s="158"/>
      <c r="F18" s="158"/>
      <c r="G18" s="90"/>
      <c r="H18" s="1"/>
      <c r="I18" s="162">
        <v>2</v>
      </c>
      <c r="J18" s="162">
        <f>I18</f>
        <v>2</v>
      </c>
      <c r="K18" s="160"/>
      <c r="L18" s="179"/>
    </row>
    <row r="19" spans="1:12" ht="26.25" customHeight="1">
      <c r="A19" s="174">
        <v>8</v>
      </c>
      <c r="B19" s="90" t="s">
        <v>123</v>
      </c>
      <c r="C19" s="84" t="s">
        <v>29</v>
      </c>
      <c r="D19" s="1">
        <v>89</v>
      </c>
      <c r="E19" s="158"/>
      <c r="F19" s="84" t="s">
        <v>173</v>
      </c>
      <c r="G19" s="90"/>
      <c r="H19" s="84"/>
      <c r="I19" s="84">
        <v>5.4</v>
      </c>
      <c r="J19" s="84">
        <f t="shared" ref="J19:J25" si="1">SUM(G19:I19)</f>
        <v>5.4</v>
      </c>
      <c r="K19" s="86" t="s">
        <v>57</v>
      </c>
      <c r="L19" s="175" t="s">
        <v>131</v>
      </c>
    </row>
    <row r="20" spans="1:12" ht="17.25" customHeight="1">
      <c r="A20" s="180">
        <v>9</v>
      </c>
      <c r="B20" s="90" t="s">
        <v>174</v>
      </c>
      <c r="C20" s="84" t="s">
        <v>29</v>
      </c>
      <c r="D20" s="1">
        <v>2</v>
      </c>
      <c r="E20" s="158"/>
      <c r="F20" s="84" t="s">
        <v>175</v>
      </c>
      <c r="G20" s="91"/>
      <c r="H20" s="164"/>
      <c r="I20" s="84">
        <v>0.3</v>
      </c>
      <c r="J20" s="84">
        <f t="shared" si="1"/>
        <v>0.3</v>
      </c>
      <c r="K20" s="86" t="s">
        <v>57</v>
      </c>
      <c r="L20" s="175" t="s">
        <v>58</v>
      </c>
    </row>
    <row r="21" spans="1:12" ht="31.5">
      <c r="A21" s="180">
        <v>10</v>
      </c>
      <c r="B21" s="90" t="s">
        <v>176</v>
      </c>
      <c r="C21" s="84" t="s">
        <v>29</v>
      </c>
      <c r="D21" s="1">
        <v>34</v>
      </c>
      <c r="E21" s="158"/>
      <c r="F21" s="84" t="s">
        <v>177</v>
      </c>
      <c r="G21" s="90"/>
      <c r="H21" s="84"/>
      <c r="I21" s="84">
        <v>5.0999999999999996</v>
      </c>
      <c r="J21" s="84">
        <f t="shared" si="1"/>
        <v>5.0999999999999996</v>
      </c>
      <c r="K21" s="86" t="s">
        <v>49</v>
      </c>
      <c r="L21" s="175" t="s">
        <v>58</v>
      </c>
    </row>
    <row r="22" spans="1:12" ht="33.75" customHeight="1">
      <c r="A22" s="180">
        <v>11</v>
      </c>
      <c r="B22" s="90" t="s">
        <v>178</v>
      </c>
      <c r="C22" s="84" t="s">
        <v>179</v>
      </c>
      <c r="D22" s="1">
        <v>4</v>
      </c>
      <c r="E22" s="158"/>
      <c r="F22" s="84" t="s">
        <v>180</v>
      </c>
      <c r="G22" s="90"/>
      <c r="H22" s="84">
        <v>1</v>
      </c>
      <c r="I22" s="1"/>
      <c r="J22" s="84">
        <f t="shared" si="1"/>
        <v>1</v>
      </c>
      <c r="K22" s="86" t="s">
        <v>61</v>
      </c>
      <c r="L22" s="175" t="s">
        <v>49</v>
      </c>
    </row>
    <row r="23" spans="1:12" ht="21" customHeight="1">
      <c r="A23" s="180">
        <v>12</v>
      </c>
      <c r="B23" s="90" t="s">
        <v>181</v>
      </c>
      <c r="C23" s="84" t="s">
        <v>182</v>
      </c>
      <c r="D23" s="1">
        <v>1</v>
      </c>
      <c r="E23" s="158"/>
      <c r="F23" s="84" t="s">
        <v>165</v>
      </c>
      <c r="G23" s="90"/>
      <c r="H23" s="84">
        <v>755.1</v>
      </c>
      <c r="I23" s="1"/>
      <c r="J23" s="84">
        <f t="shared" si="1"/>
        <v>755.1</v>
      </c>
      <c r="K23" s="86" t="s">
        <v>61</v>
      </c>
      <c r="L23" s="175" t="s">
        <v>58</v>
      </c>
    </row>
    <row r="24" spans="1:12" ht="22.5" customHeight="1">
      <c r="A24" s="174">
        <v>13</v>
      </c>
      <c r="B24" s="90" t="s">
        <v>63</v>
      </c>
      <c r="C24" s="84" t="s">
        <v>183</v>
      </c>
      <c r="D24" s="1">
        <v>3</v>
      </c>
      <c r="E24" s="158"/>
      <c r="F24" s="84" t="s">
        <v>165</v>
      </c>
      <c r="G24" s="90"/>
      <c r="H24" s="84">
        <v>300</v>
      </c>
      <c r="I24" s="107"/>
      <c r="J24" s="84">
        <f t="shared" si="1"/>
        <v>300</v>
      </c>
      <c r="K24" s="86" t="s">
        <v>61</v>
      </c>
      <c r="L24" s="175" t="s">
        <v>57</v>
      </c>
    </row>
    <row r="25" spans="1:12" ht="24.75" customHeight="1">
      <c r="A25" s="174">
        <v>14</v>
      </c>
      <c r="B25" s="90" t="s">
        <v>184</v>
      </c>
      <c r="C25" s="84" t="s">
        <v>185</v>
      </c>
      <c r="D25" s="1">
        <v>863</v>
      </c>
      <c r="E25" s="158"/>
      <c r="F25" s="84" t="s">
        <v>186</v>
      </c>
      <c r="G25" s="90"/>
      <c r="H25" s="84">
        <v>300</v>
      </c>
      <c r="I25" s="107"/>
      <c r="J25" s="84">
        <f t="shared" si="1"/>
        <v>300</v>
      </c>
      <c r="K25" s="86" t="s">
        <v>67</v>
      </c>
      <c r="L25" s="175" t="s">
        <v>54</v>
      </c>
    </row>
    <row r="26" spans="1:12" ht="16.5" thickBot="1">
      <c r="A26" s="181"/>
      <c r="B26" s="182" t="s">
        <v>187</v>
      </c>
      <c r="C26" s="103"/>
      <c r="D26" s="103"/>
      <c r="E26" s="103"/>
      <c r="F26" s="103"/>
      <c r="G26" s="183">
        <f>SUM(G9:G25)</f>
        <v>0</v>
      </c>
      <c r="H26" s="183">
        <f t="shared" ref="H26:J26" si="2">SUM(H9:H25)</f>
        <v>1389.6</v>
      </c>
      <c r="I26" s="183">
        <f t="shared" si="2"/>
        <v>175.9</v>
      </c>
      <c r="J26" s="183">
        <f t="shared" si="2"/>
        <v>1565.5</v>
      </c>
      <c r="K26" s="184"/>
      <c r="L26" s="185"/>
    </row>
    <row r="27" spans="1:12" ht="24" customHeight="1">
      <c r="A27" s="108" t="s">
        <v>0</v>
      </c>
      <c r="B27" s="109" t="s">
        <v>24</v>
      </c>
      <c r="C27" s="109" t="s">
        <v>25</v>
      </c>
      <c r="D27" s="109" t="s">
        <v>42</v>
      </c>
      <c r="E27" s="109" t="s">
        <v>4</v>
      </c>
      <c r="F27" s="109" t="s">
        <v>5</v>
      </c>
      <c r="G27" s="110" t="s">
        <v>27</v>
      </c>
      <c r="H27" s="110"/>
      <c r="I27" s="110"/>
      <c r="J27" s="110"/>
      <c r="K27" s="110" t="s">
        <v>44</v>
      </c>
      <c r="L27" s="112" t="s">
        <v>45</v>
      </c>
    </row>
    <row r="28" spans="1:12" ht="46.5" customHeight="1">
      <c r="A28" s="148"/>
      <c r="B28" s="154"/>
      <c r="C28" s="154"/>
      <c r="D28" s="154"/>
      <c r="E28" s="154"/>
      <c r="F28" s="154"/>
      <c r="G28" s="105" t="s">
        <v>7</v>
      </c>
      <c r="H28" s="105" t="s">
        <v>46</v>
      </c>
      <c r="I28" s="105" t="s">
        <v>8</v>
      </c>
      <c r="J28" s="155" t="s">
        <v>23</v>
      </c>
      <c r="K28" s="156"/>
      <c r="L28" s="157"/>
    </row>
    <row r="29" spans="1:12" ht="15.75">
      <c r="A29" s="72" t="s">
        <v>81</v>
      </c>
      <c r="B29" s="62" t="s">
        <v>82</v>
      </c>
      <c r="C29" s="51"/>
      <c r="D29" s="51"/>
      <c r="E29" s="158" t="s">
        <v>106</v>
      </c>
      <c r="F29" s="50"/>
      <c r="G29" s="50"/>
      <c r="H29" s="50"/>
      <c r="I29" s="50"/>
      <c r="J29" s="50"/>
      <c r="K29" s="50"/>
      <c r="L29" s="65"/>
    </row>
    <row r="30" spans="1:12" ht="23.25" customHeight="1">
      <c r="A30" s="66">
        <v>1</v>
      </c>
      <c r="B30" s="50" t="s">
        <v>83</v>
      </c>
      <c r="C30" s="51"/>
      <c r="D30" s="51"/>
      <c r="E30" s="158"/>
      <c r="F30" s="52" t="s">
        <v>56</v>
      </c>
      <c r="G30" s="51"/>
      <c r="H30" s="51">
        <v>0.1</v>
      </c>
      <c r="I30" s="51"/>
      <c r="J30" s="53">
        <f t="shared" ref="J30:J33" si="3">G30+H30+I30</f>
        <v>0.1</v>
      </c>
      <c r="K30" s="51" t="s">
        <v>57</v>
      </c>
      <c r="L30" s="67" t="s">
        <v>57</v>
      </c>
    </row>
    <row r="31" spans="1:12" ht="31.5">
      <c r="A31" s="66">
        <v>2</v>
      </c>
      <c r="B31" s="52" t="s">
        <v>84</v>
      </c>
      <c r="C31" s="51"/>
      <c r="D31" s="51"/>
      <c r="E31" s="158"/>
      <c r="F31" s="52" t="s">
        <v>85</v>
      </c>
      <c r="G31" s="56"/>
      <c r="H31" s="51">
        <v>6.5</v>
      </c>
      <c r="I31" s="51"/>
      <c r="J31" s="53">
        <f t="shared" si="3"/>
        <v>6.5</v>
      </c>
      <c r="K31" s="51" t="s">
        <v>54</v>
      </c>
      <c r="L31" s="67" t="s">
        <v>54</v>
      </c>
    </row>
    <row r="32" spans="1:12" ht="29.25" customHeight="1">
      <c r="A32" s="66">
        <v>3</v>
      </c>
      <c r="B32" s="52" t="s">
        <v>100</v>
      </c>
      <c r="C32" s="54" t="s">
        <v>11</v>
      </c>
      <c r="D32" s="54">
        <v>15</v>
      </c>
      <c r="E32" s="158"/>
      <c r="F32" s="52" t="s">
        <v>86</v>
      </c>
      <c r="G32" s="54"/>
      <c r="H32" s="54">
        <v>0.5</v>
      </c>
      <c r="I32" s="54"/>
      <c r="J32" s="53">
        <f t="shared" si="3"/>
        <v>0.5</v>
      </c>
      <c r="K32" s="54"/>
      <c r="L32" s="68"/>
    </row>
    <row r="33" spans="1:12" ht="33" customHeight="1">
      <c r="A33" s="66">
        <v>4</v>
      </c>
      <c r="B33" s="52" t="s">
        <v>87</v>
      </c>
      <c r="C33" s="55" t="s">
        <v>88</v>
      </c>
      <c r="D33" s="51">
        <v>1</v>
      </c>
      <c r="E33" s="158"/>
      <c r="F33" s="52" t="s">
        <v>56</v>
      </c>
      <c r="G33" s="51">
        <v>0.5</v>
      </c>
      <c r="H33" s="56"/>
      <c r="I33" s="56"/>
      <c r="J33" s="53">
        <f t="shared" si="3"/>
        <v>0.5</v>
      </c>
      <c r="K33" s="56" t="s">
        <v>54</v>
      </c>
      <c r="L33" s="69" t="s">
        <v>54</v>
      </c>
    </row>
    <row r="34" spans="1:12" ht="15.75">
      <c r="A34" s="186"/>
      <c r="B34" s="57" t="s">
        <v>89</v>
      </c>
      <c r="C34" s="58"/>
      <c r="D34" s="58"/>
      <c r="E34" s="58"/>
      <c r="F34" s="59"/>
      <c r="G34" s="53">
        <f>SUM(G29:G33)</f>
        <v>0.5</v>
      </c>
      <c r="H34" s="53">
        <f>SUM(H29:H33)</f>
        <v>7.1</v>
      </c>
      <c r="I34" s="53">
        <f>SUM(I29:I33)</f>
        <v>0</v>
      </c>
      <c r="J34" s="53">
        <f>SUM(J29:J33)</f>
        <v>7.6</v>
      </c>
      <c r="K34" s="51"/>
      <c r="L34" s="71"/>
    </row>
    <row r="35" spans="1:12" ht="15.75">
      <c r="A35" s="72" t="s">
        <v>90</v>
      </c>
      <c r="B35" s="60" t="s">
        <v>91</v>
      </c>
      <c r="C35" s="51"/>
      <c r="D35" s="51"/>
      <c r="E35" s="158" t="s">
        <v>106</v>
      </c>
      <c r="F35" s="52"/>
      <c r="G35" s="50"/>
      <c r="H35" s="50"/>
      <c r="I35" s="50"/>
      <c r="J35" s="50"/>
      <c r="K35" s="50"/>
      <c r="L35" s="65"/>
    </row>
    <row r="36" spans="1:12" ht="20.25" customHeight="1">
      <c r="A36" s="72">
        <v>1</v>
      </c>
      <c r="B36" s="50" t="s">
        <v>83</v>
      </c>
      <c r="C36" s="51"/>
      <c r="D36" s="51"/>
      <c r="E36" s="158"/>
      <c r="F36" s="52" t="s">
        <v>56</v>
      </c>
      <c r="G36" s="51">
        <v>0.2</v>
      </c>
      <c r="H36" s="51"/>
      <c r="I36" s="51"/>
      <c r="J36" s="53">
        <f t="shared" ref="J36:J39" si="4">I36+H36+G36</f>
        <v>0.2</v>
      </c>
      <c r="K36" s="51" t="s">
        <v>57</v>
      </c>
      <c r="L36" s="67" t="s">
        <v>57</v>
      </c>
    </row>
    <row r="37" spans="1:12" ht="19.5" customHeight="1">
      <c r="A37" s="72">
        <v>2</v>
      </c>
      <c r="B37" s="52" t="s">
        <v>92</v>
      </c>
      <c r="C37" s="51" t="s">
        <v>11</v>
      </c>
      <c r="D37" s="51">
        <v>1</v>
      </c>
      <c r="E37" s="158"/>
      <c r="F37" s="52" t="s">
        <v>56</v>
      </c>
      <c r="G37" s="51">
        <v>0.3</v>
      </c>
      <c r="H37" s="51"/>
      <c r="I37" s="51"/>
      <c r="J37" s="53">
        <f t="shared" si="4"/>
        <v>0.3</v>
      </c>
      <c r="K37" s="56" t="s">
        <v>54</v>
      </c>
      <c r="L37" s="69" t="s">
        <v>54</v>
      </c>
    </row>
    <row r="38" spans="1:12" ht="17.25" customHeight="1">
      <c r="A38" s="72">
        <v>3</v>
      </c>
      <c r="B38" s="52" t="s">
        <v>101</v>
      </c>
      <c r="C38" s="51" t="s">
        <v>11</v>
      </c>
      <c r="D38" s="51">
        <v>1</v>
      </c>
      <c r="E38" s="158"/>
      <c r="F38" s="52" t="s">
        <v>93</v>
      </c>
      <c r="G38" s="51"/>
      <c r="H38" s="56">
        <v>2</v>
      </c>
      <c r="I38" s="51"/>
      <c r="J38" s="53">
        <f t="shared" si="4"/>
        <v>2</v>
      </c>
      <c r="K38" s="51" t="s">
        <v>49</v>
      </c>
      <c r="L38" s="67" t="s">
        <v>49</v>
      </c>
    </row>
    <row r="39" spans="1:12" ht="29.25" customHeight="1">
      <c r="A39" s="72">
        <v>4</v>
      </c>
      <c r="B39" s="52" t="s">
        <v>94</v>
      </c>
      <c r="C39" s="51" t="s">
        <v>11</v>
      </c>
      <c r="D39" s="51">
        <v>22</v>
      </c>
      <c r="E39" s="158"/>
      <c r="F39" s="52" t="s">
        <v>86</v>
      </c>
      <c r="G39" s="56"/>
      <c r="H39" s="51">
        <v>0.6</v>
      </c>
      <c r="I39" s="51"/>
      <c r="J39" s="53">
        <f t="shared" si="4"/>
        <v>0.6</v>
      </c>
      <c r="K39" s="51" t="s">
        <v>48</v>
      </c>
      <c r="L39" s="67" t="s">
        <v>54</v>
      </c>
    </row>
    <row r="40" spans="1:12" ht="18.75" customHeight="1">
      <c r="A40" s="186"/>
      <c r="B40" s="57" t="s">
        <v>95</v>
      </c>
      <c r="C40" s="58"/>
      <c r="D40" s="58"/>
      <c r="E40" s="58"/>
      <c r="F40" s="59"/>
      <c r="G40" s="165">
        <f>SUM(G36:G39)</f>
        <v>0.5</v>
      </c>
      <c r="H40" s="165">
        <f>SUM(H36:H39)</f>
        <v>2.6</v>
      </c>
      <c r="I40" s="165">
        <f>SUM(I36:I39)</f>
        <v>0</v>
      </c>
      <c r="J40" s="165">
        <f>SUM(J36:J39)</f>
        <v>3.1</v>
      </c>
      <c r="K40" s="56"/>
      <c r="L40" s="67"/>
    </row>
    <row r="41" spans="1:12" ht="19.5" customHeight="1">
      <c r="A41" s="186" t="s">
        <v>96</v>
      </c>
      <c r="B41" s="57" t="s">
        <v>97</v>
      </c>
      <c r="C41" s="51"/>
      <c r="D41" s="51"/>
      <c r="E41" s="158" t="s">
        <v>106</v>
      </c>
      <c r="F41" s="52"/>
      <c r="G41" s="61"/>
      <c r="H41" s="61"/>
      <c r="I41" s="61"/>
      <c r="J41" s="61"/>
      <c r="K41" s="50"/>
      <c r="L41" s="65"/>
    </row>
    <row r="42" spans="1:12" ht="17.25" customHeight="1">
      <c r="A42" s="72">
        <v>1</v>
      </c>
      <c r="B42" s="50" t="s">
        <v>83</v>
      </c>
      <c r="C42" s="51"/>
      <c r="D42" s="51"/>
      <c r="E42" s="158"/>
      <c r="F42" s="52" t="s">
        <v>56</v>
      </c>
      <c r="G42" s="61">
        <v>0.2</v>
      </c>
      <c r="H42" s="61"/>
      <c r="I42" s="61"/>
      <c r="J42" s="62">
        <f t="shared" ref="J42:J46" si="5">I42+H42+G42</f>
        <v>0.2</v>
      </c>
      <c r="K42" s="50" t="s">
        <v>57</v>
      </c>
      <c r="L42" s="65" t="s">
        <v>57</v>
      </c>
    </row>
    <row r="43" spans="1:12" ht="28.5" customHeight="1">
      <c r="A43" s="72">
        <v>2</v>
      </c>
      <c r="B43" s="52" t="s">
        <v>84</v>
      </c>
      <c r="C43" s="51"/>
      <c r="D43" s="51"/>
      <c r="E43" s="158"/>
      <c r="F43" s="52" t="s">
        <v>85</v>
      </c>
      <c r="G43" s="63">
        <v>0</v>
      </c>
      <c r="H43" s="61">
        <v>6.5</v>
      </c>
      <c r="I43" s="61"/>
      <c r="J43" s="62">
        <f t="shared" si="5"/>
        <v>6.5</v>
      </c>
      <c r="K43" s="50" t="s">
        <v>54</v>
      </c>
      <c r="L43" s="71" t="s">
        <v>54</v>
      </c>
    </row>
    <row r="44" spans="1:12" ht="47.25" customHeight="1">
      <c r="A44" s="72">
        <v>3</v>
      </c>
      <c r="B44" s="52" t="s">
        <v>105</v>
      </c>
      <c r="C44" s="55" t="s">
        <v>88</v>
      </c>
      <c r="D44" s="51">
        <v>1</v>
      </c>
      <c r="E44" s="158"/>
      <c r="F44" s="52" t="s">
        <v>56</v>
      </c>
      <c r="G44" s="61">
        <v>0.2</v>
      </c>
      <c r="H44" s="63">
        <v>2</v>
      </c>
      <c r="I44" s="63"/>
      <c r="J44" s="62">
        <f t="shared" si="5"/>
        <v>2.2000000000000002</v>
      </c>
      <c r="K44" s="56" t="s">
        <v>54</v>
      </c>
      <c r="L44" s="69" t="s">
        <v>54</v>
      </c>
    </row>
    <row r="45" spans="1:12" ht="29.25" customHeight="1">
      <c r="A45" s="72">
        <v>4</v>
      </c>
      <c r="B45" s="52" t="s">
        <v>94</v>
      </c>
      <c r="C45" s="51" t="s">
        <v>11</v>
      </c>
      <c r="D45" s="51">
        <v>15</v>
      </c>
      <c r="E45" s="158"/>
      <c r="F45" s="52" t="s">
        <v>86</v>
      </c>
      <c r="G45" s="61"/>
      <c r="H45" s="64">
        <v>0.5</v>
      </c>
      <c r="I45" s="64"/>
      <c r="J45" s="62">
        <f t="shared" si="5"/>
        <v>0.5</v>
      </c>
      <c r="K45" s="56" t="s">
        <v>48</v>
      </c>
      <c r="L45" s="71" t="s">
        <v>54</v>
      </c>
    </row>
    <row r="46" spans="1:12" ht="18" customHeight="1">
      <c r="A46" s="72">
        <v>5</v>
      </c>
      <c r="B46" s="52" t="s">
        <v>102</v>
      </c>
      <c r="C46" s="51" t="s">
        <v>11</v>
      </c>
      <c r="D46" s="51">
        <v>2</v>
      </c>
      <c r="E46" s="158"/>
      <c r="F46" s="52"/>
      <c r="G46" s="61"/>
      <c r="H46" s="64">
        <v>2.5</v>
      </c>
      <c r="I46" s="64"/>
      <c r="J46" s="62">
        <f t="shared" si="5"/>
        <v>2.5</v>
      </c>
      <c r="K46" s="56" t="s">
        <v>48</v>
      </c>
      <c r="L46" s="71" t="s">
        <v>54</v>
      </c>
    </row>
    <row r="47" spans="1:12" ht="26.25" customHeight="1">
      <c r="A47" s="72">
        <v>6</v>
      </c>
      <c r="B47" s="52" t="s">
        <v>103</v>
      </c>
      <c r="C47" s="51" t="s">
        <v>104</v>
      </c>
      <c r="D47" s="51">
        <v>5</v>
      </c>
      <c r="E47" s="51"/>
      <c r="F47" s="52"/>
      <c r="G47" s="61">
        <v>0.5</v>
      </c>
      <c r="H47" s="64"/>
      <c r="I47" s="64"/>
      <c r="J47" s="62">
        <f>G47</f>
        <v>0.5</v>
      </c>
      <c r="K47" s="56" t="s">
        <v>48</v>
      </c>
      <c r="L47" s="71" t="s">
        <v>54</v>
      </c>
    </row>
    <row r="48" spans="1:12" ht="21.75" customHeight="1">
      <c r="A48" s="72"/>
      <c r="B48" s="57" t="s">
        <v>98</v>
      </c>
      <c r="C48" s="58"/>
      <c r="D48" s="58"/>
      <c r="E48" s="58"/>
      <c r="F48" s="57"/>
      <c r="G48" s="62">
        <f>SUM(G42:G47)</f>
        <v>0.9</v>
      </c>
      <c r="H48" s="62">
        <f>SUM(H42:H47)</f>
        <v>11.5</v>
      </c>
      <c r="I48" s="62">
        <f>SUM(I42:I47)</f>
        <v>0</v>
      </c>
      <c r="J48" s="62">
        <f>SUM(J42:J47)</f>
        <v>12.4</v>
      </c>
      <c r="K48" s="51"/>
      <c r="L48" s="67"/>
    </row>
    <row r="49" spans="1:12" ht="15.75" customHeight="1" thickBot="1">
      <c r="A49" s="73"/>
      <c r="B49" s="74" t="s">
        <v>99</v>
      </c>
      <c r="C49" s="75"/>
      <c r="D49" s="75"/>
      <c r="E49" s="75"/>
      <c r="F49" s="75"/>
      <c r="G49" s="76">
        <f>G40+G34+G48</f>
        <v>1.9</v>
      </c>
      <c r="H49" s="76">
        <f>H40+H34+H48</f>
        <v>21.2</v>
      </c>
      <c r="I49" s="76">
        <f>I40+I34+I48</f>
        <v>0</v>
      </c>
      <c r="J49" s="76">
        <f>J40+J34+J48</f>
        <v>23.1</v>
      </c>
      <c r="K49" s="77"/>
      <c r="L49" s="78"/>
    </row>
    <row r="50" spans="1:12" ht="29.25" customHeight="1">
      <c r="A50" s="166"/>
      <c r="B50" s="132" t="s">
        <v>24</v>
      </c>
      <c r="C50" s="167" t="s">
        <v>108</v>
      </c>
      <c r="D50" s="167" t="s">
        <v>3</v>
      </c>
      <c r="E50" s="132" t="s">
        <v>4</v>
      </c>
      <c r="F50" s="132" t="s">
        <v>5</v>
      </c>
      <c r="G50" s="168" t="s">
        <v>27</v>
      </c>
      <c r="H50" s="169"/>
      <c r="I50" s="169"/>
      <c r="J50" s="170"/>
      <c r="K50" s="110" t="s">
        <v>44</v>
      </c>
      <c r="L50" s="112" t="s">
        <v>45</v>
      </c>
    </row>
    <row r="51" spans="1:12" ht="45.75" customHeight="1" thickBot="1">
      <c r="A51" s="171"/>
      <c r="B51" s="133"/>
      <c r="C51" s="172"/>
      <c r="D51" s="172"/>
      <c r="E51" s="133"/>
      <c r="F51" s="133"/>
      <c r="G51" s="147" t="s">
        <v>7</v>
      </c>
      <c r="H51" s="147" t="s">
        <v>46</v>
      </c>
      <c r="I51" s="147" t="s">
        <v>8</v>
      </c>
      <c r="J51" s="173" t="s">
        <v>109</v>
      </c>
      <c r="K51" s="111"/>
      <c r="L51" s="113"/>
    </row>
    <row r="52" spans="1:12" ht="36.75" customHeight="1">
      <c r="A52" s="70">
        <v>1</v>
      </c>
      <c r="B52" s="106" t="s">
        <v>110</v>
      </c>
      <c r="C52" s="106" t="s">
        <v>70</v>
      </c>
      <c r="D52" s="106" t="s">
        <v>111</v>
      </c>
      <c r="E52" s="114" t="s">
        <v>129</v>
      </c>
      <c r="F52" s="106"/>
      <c r="G52" s="106"/>
      <c r="H52" s="106">
        <v>12</v>
      </c>
      <c r="I52" s="106"/>
      <c r="J52" s="106">
        <v>12</v>
      </c>
      <c r="K52" s="106" t="s">
        <v>61</v>
      </c>
      <c r="L52" s="236" t="s">
        <v>57</v>
      </c>
    </row>
    <row r="53" spans="1:12" ht="31.5" customHeight="1">
      <c r="A53" s="66">
        <f>A52+1</f>
        <v>2</v>
      </c>
      <c r="B53" s="5" t="s">
        <v>112</v>
      </c>
      <c r="C53" s="5" t="s">
        <v>11</v>
      </c>
      <c r="D53" s="4">
        <v>60</v>
      </c>
      <c r="E53" s="114"/>
      <c r="F53" s="9" t="s">
        <v>12</v>
      </c>
      <c r="G53" s="5"/>
      <c r="H53" s="5">
        <v>1.2</v>
      </c>
      <c r="I53" s="5"/>
      <c r="J53" s="5">
        <f t="shared" ref="J53:J61" si="6">G53+H53+I53</f>
        <v>1.2</v>
      </c>
      <c r="K53" s="5" t="s">
        <v>130</v>
      </c>
      <c r="L53" s="237"/>
    </row>
    <row r="54" spans="1:12" ht="31.5" customHeight="1">
      <c r="A54" s="66">
        <f t="shared" ref="A54:A62" si="7">A53+1</f>
        <v>3</v>
      </c>
      <c r="B54" s="5" t="s">
        <v>113</v>
      </c>
      <c r="C54" s="5" t="s">
        <v>114</v>
      </c>
      <c r="D54" s="5"/>
      <c r="E54" s="114"/>
      <c r="F54" s="5" t="s">
        <v>115</v>
      </c>
      <c r="G54" s="5"/>
      <c r="H54" s="5"/>
      <c r="I54" s="5"/>
      <c r="J54" s="5"/>
      <c r="K54" s="5" t="s">
        <v>61</v>
      </c>
      <c r="L54" s="237" t="s">
        <v>57</v>
      </c>
    </row>
    <row r="55" spans="1:12" ht="32.25" customHeight="1">
      <c r="A55" s="66">
        <f t="shared" si="7"/>
        <v>4</v>
      </c>
      <c r="B55" s="5" t="s">
        <v>116</v>
      </c>
      <c r="C55" s="5" t="s">
        <v>117</v>
      </c>
      <c r="D55" s="5"/>
      <c r="E55" s="114"/>
      <c r="F55" s="9" t="s">
        <v>12</v>
      </c>
      <c r="G55" s="5"/>
      <c r="H55" s="5">
        <v>18</v>
      </c>
      <c r="I55" s="5"/>
      <c r="J55" s="5">
        <f>G55+H55+I55</f>
        <v>18</v>
      </c>
      <c r="K55" s="5" t="s">
        <v>61</v>
      </c>
      <c r="L55" s="237" t="s">
        <v>131</v>
      </c>
    </row>
    <row r="56" spans="1:12" ht="23.25" customHeight="1">
      <c r="A56" s="66">
        <f t="shared" si="7"/>
        <v>5</v>
      </c>
      <c r="B56" s="5" t="s">
        <v>118</v>
      </c>
      <c r="C56" s="5" t="s">
        <v>11</v>
      </c>
      <c r="D56" s="5">
        <v>1</v>
      </c>
      <c r="E56" s="114"/>
      <c r="F56" s="5" t="s">
        <v>115</v>
      </c>
      <c r="G56" s="5"/>
      <c r="H56" s="5">
        <v>0</v>
      </c>
      <c r="I56" s="5"/>
      <c r="J56" s="5">
        <f t="shared" si="6"/>
        <v>0</v>
      </c>
      <c r="K56" s="5" t="s">
        <v>119</v>
      </c>
      <c r="L56" s="237"/>
    </row>
    <row r="57" spans="1:12" ht="22.5" customHeight="1">
      <c r="A57" s="66">
        <f t="shared" si="7"/>
        <v>6</v>
      </c>
      <c r="B57" s="5" t="s">
        <v>120</v>
      </c>
      <c r="C57" s="5"/>
      <c r="D57" s="5"/>
      <c r="E57" s="114"/>
      <c r="F57" s="5" t="s">
        <v>115</v>
      </c>
      <c r="G57" s="5"/>
      <c r="H57" s="5">
        <v>11.893000000000001</v>
      </c>
      <c r="I57" s="5"/>
      <c r="J57" s="5">
        <f t="shared" si="6"/>
        <v>11.893000000000001</v>
      </c>
      <c r="K57" s="5" t="s">
        <v>57</v>
      </c>
      <c r="L57" s="237" t="s">
        <v>58</v>
      </c>
    </row>
    <row r="58" spans="1:12" ht="17.25" customHeight="1">
      <c r="A58" s="66">
        <f t="shared" si="7"/>
        <v>7</v>
      </c>
      <c r="B58" s="5" t="s">
        <v>121</v>
      </c>
      <c r="C58" s="5"/>
      <c r="D58" s="5"/>
      <c r="E58" s="114"/>
      <c r="F58" s="5" t="s">
        <v>115</v>
      </c>
      <c r="G58" s="5"/>
      <c r="H58" s="5">
        <v>0</v>
      </c>
      <c r="I58" s="5"/>
      <c r="J58" s="5">
        <f t="shared" si="6"/>
        <v>0</v>
      </c>
      <c r="K58" s="5" t="s">
        <v>122</v>
      </c>
      <c r="L58" s="238"/>
    </row>
    <row r="59" spans="1:12" ht="35.25" customHeight="1">
      <c r="A59" s="66">
        <f t="shared" si="7"/>
        <v>8</v>
      </c>
      <c r="B59" s="5" t="s">
        <v>123</v>
      </c>
      <c r="C59" s="5" t="s">
        <v>11</v>
      </c>
      <c r="D59" s="5">
        <v>49</v>
      </c>
      <c r="E59" s="114"/>
      <c r="F59" s="9" t="s">
        <v>12</v>
      </c>
      <c r="G59" s="5"/>
      <c r="H59" s="5">
        <v>2.1640000000000001</v>
      </c>
      <c r="I59" s="5"/>
      <c r="J59" s="5">
        <f t="shared" si="6"/>
        <v>2.1640000000000001</v>
      </c>
      <c r="K59" s="5" t="s">
        <v>57</v>
      </c>
      <c r="L59" s="237" t="s">
        <v>58</v>
      </c>
    </row>
    <row r="60" spans="1:12" ht="21.75" customHeight="1">
      <c r="A60" s="66">
        <f t="shared" si="7"/>
        <v>9</v>
      </c>
      <c r="B60" s="5" t="s">
        <v>124</v>
      </c>
      <c r="C60" s="5" t="s">
        <v>11</v>
      </c>
      <c r="D60" s="5">
        <v>95</v>
      </c>
      <c r="E60" s="114"/>
      <c r="F60" s="5" t="s">
        <v>115</v>
      </c>
      <c r="G60" s="5"/>
      <c r="H60" s="5">
        <v>6.1749999999999998</v>
      </c>
      <c r="I60" s="5"/>
      <c r="J60" s="5">
        <f t="shared" si="6"/>
        <v>6.1749999999999998</v>
      </c>
      <c r="K60" s="5" t="s">
        <v>61</v>
      </c>
      <c r="L60" s="237" t="s">
        <v>126</v>
      </c>
    </row>
    <row r="61" spans="1:12" ht="35.25" customHeight="1">
      <c r="A61" s="66">
        <f t="shared" si="7"/>
        <v>10</v>
      </c>
      <c r="B61" s="5" t="s">
        <v>125</v>
      </c>
      <c r="C61" s="5" t="s">
        <v>11</v>
      </c>
      <c r="D61" s="5">
        <v>4</v>
      </c>
      <c r="E61" s="114"/>
      <c r="F61" s="9" t="s">
        <v>12</v>
      </c>
      <c r="G61" s="5"/>
      <c r="H61" s="5">
        <v>7.9</v>
      </c>
      <c r="I61" s="5"/>
      <c r="J61" s="5">
        <f t="shared" si="6"/>
        <v>7.9</v>
      </c>
      <c r="K61" s="5" t="s">
        <v>126</v>
      </c>
      <c r="L61" s="237"/>
    </row>
    <row r="62" spans="1:12" ht="21" customHeight="1">
      <c r="A62" s="66">
        <f t="shared" si="7"/>
        <v>11</v>
      </c>
      <c r="B62" s="5" t="s">
        <v>127</v>
      </c>
      <c r="C62" s="5" t="s">
        <v>128</v>
      </c>
      <c r="D62" s="5"/>
      <c r="E62" s="115"/>
      <c r="F62" s="5" t="s">
        <v>115</v>
      </c>
      <c r="G62" s="5"/>
      <c r="H62" s="5"/>
      <c r="I62" s="5"/>
      <c r="J62" s="5"/>
      <c r="K62" s="5" t="s">
        <v>48</v>
      </c>
      <c r="L62" s="237" t="s">
        <v>58</v>
      </c>
    </row>
    <row r="63" spans="1:12" ht="21" customHeight="1" thickBot="1">
      <c r="A63" s="73"/>
      <c r="B63" s="74" t="s">
        <v>23</v>
      </c>
      <c r="C63" s="75"/>
      <c r="D63" s="75"/>
      <c r="E63" s="75"/>
      <c r="F63" s="75"/>
      <c r="G63" s="76"/>
      <c r="H63" s="76">
        <f>SUM(H52:H62)</f>
        <v>59.332000000000001</v>
      </c>
      <c r="I63" s="76">
        <f t="shared" ref="I63:J63" si="8">SUM(I52:I62)</f>
        <v>0</v>
      </c>
      <c r="J63" s="76">
        <f t="shared" si="8"/>
        <v>59.332000000000001</v>
      </c>
      <c r="K63" s="77"/>
      <c r="L63" s="78"/>
    </row>
    <row r="64" spans="1:12" ht="21.75" customHeight="1">
      <c r="A64" s="124" t="s">
        <v>0</v>
      </c>
      <c r="B64" s="116" t="s">
        <v>1</v>
      </c>
      <c r="C64" s="116" t="s">
        <v>2</v>
      </c>
      <c r="D64" s="116" t="s">
        <v>3</v>
      </c>
      <c r="E64" s="116" t="s">
        <v>4</v>
      </c>
      <c r="F64" s="116" t="s">
        <v>5</v>
      </c>
      <c r="G64" s="116" t="s">
        <v>6</v>
      </c>
      <c r="H64" s="116"/>
      <c r="I64" s="116"/>
      <c r="J64" s="136"/>
      <c r="K64" s="132" t="s">
        <v>44</v>
      </c>
      <c r="L64" s="134" t="s">
        <v>45</v>
      </c>
    </row>
    <row r="65" spans="1:12" ht="52.5" customHeight="1" thickBot="1">
      <c r="A65" s="125"/>
      <c r="B65" s="118"/>
      <c r="C65" s="118"/>
      <c r="D65" s="118"/>
      <c r="E65" s="117"/>
      <c r="F65" s="118"/>
      <c r="G65" s="18" t="s">
        <v>7</v>
      </c>
      <c r="H65" s="18" t="s">
        <v>46</v>
      </c>
      <c r="I65" s="18" t="s">
        <v>8</v>
      </c>
      <c r="J65" s="100" t="s">
        <v>9</v>
      </c>
      <c r="K65" s="133"/>
      <c r="L65" s="135"/>
    </row>
    <row r="66" spans="1:12" ht="36.75" customHeight="1">
      <c r="A66" s="95">
        <v>1</v>
      </c>
      <c r="B66" s="96" t="s">
        <v>10</v>
      </c>
      <c r="C66" s="96" t="s">
        <v>11</v>
      </c>
      <c r="D66" s="96">
        <v>17</v>
      </c>
      <c r="E66" s="126" t="s">
        <v>40</v>
      </c>
      <c r="F66" s="96" t="s">
        <v>12</v>
      </c>
      <c r="G66" s="97">
        <v>0</v>
      </c>
      <c r="H66" s="98">
        <v>14.8</v>
      </c>
      <c r="I66" s="97">
        <v>0</v>
      </c>
      <c r="J66" s="97">
        <f>G66+H66+I66</f>
        <v>14.8</v>
      </c>
      <c r="K66" s="99" t="s">
        <v>49</v>
      </c>
      <c r="L66" s="99" t="s">
        <v>57</v>
      </c>
    </row>
    <row r="67" spans="1:12" ht="33.75" customHeight="1">
      <c r="A67" s="8">
        <v>3</v>
      </c>
      <c r="B67" s="9" t="s">
        <v>13</v>
      </c>
      <c r="C67" s="9" t="s">
        <v>11</v>
      </c>
      <c r="D67" s="9">
        <v>9</v>
      </c>
      <c r="E67" s="126"/>
      <c r="F67" s="9" t="s">
        <v>12</v>
      </c>
      <c r="G67" s="14">
        <v>0</v>
      </c>
      <c r="H67" s="14">
        <v>15</v>
      </c>
      <c r="I67" s="14">
        <v>0</v>
      </c>
      <c r="J67" s="14">
        <f t="shared" ref="J67:J74" si="9">G67+H67+I67</f>
        <v>15</v>
      </c>
      <c r="K67" s="44" t="s">
        <v>57</v>
      </c>
      <c r="L67" s="44" t="s">
        <v>58</v>
      </c>
    </row>
    <row r="68" spans="1:12" ht="34.5" customHeight="1">
      <c r="A68" s="8">
        <f t="shared" ref="A68:A74" si="10">A67+1</f>
        <v>4</v>
      </c>
      <c r="B68" s="9" t="s">
        <v>14</v>
      </c>
      <c r="C68" s="9" t="s">
        <v>15</v>
      </c>
      <c r="D68" s="9">
        <v>5450</v>
      </c>
      <c r="E68" s="126"/>
      <c r="F68" s="9" t="s">
        <v>12</v>
      </c>
      <c r="G68" s="14">
        <v>0</v>
      </c>
      <c r="H68" s="14">
        <v>60</v>
      </c>
      <c r="I68" s="14">
        <v>0</v>
      </c>
      <c r="J68" s="14">
        <f>G68+H68+I68</f>
        <v>60</v>
      </c>
      <c r="K68" s="43" t="s">
        <v>48</v>
      </c>
      <c r="L68" s="43" t="s">
        <v>49</v>
      </c>
    </row>
    <row r="69" spans="1:12" ht="33.75" customHeight="1">
      <c r="A69" s="8">
        <f t="shared" si="10"/>
        <v>5</v>
      </c>
      <c r="B69" s="9" t="s">
        <v>16</v>
      </c>
      <c r="C69" s="9" t="s">
        <v>17</v>
      </c>
      <c r="D69" s="9">
        <v>32</v>
      </c>
      <c r="E69" s="126"/>
      <c r="F69" s="9" t="s">
        <v>12</v>
      </c>
      <c r="G69" s="14">
        <v>0</v>
      </c>
      <c r="H69" s="14">
        <v>172.5</v>
      </c>
      <c r="I69" s="14">
        <v>0</v>
      </c>
      <c r="J69" s="14">
        <f>G69+H69+I69</f>
        <v>172.5</v>
      </c>
      <c r="K69" s="43" t="s">
        <v>66</v>
      </c>
      <c r="L69" s="43" t="s">
        <v>58</v>
      </c>
    </row>
    <row r="70" spans="1:12" ht="32.25" customHeight="1">
      <c r="A70" s="8">
        <f t="shared" si="10"/>
        <v>6</v>
      </c>
      <c r="B70" s="9" t="s">
        <v>18</v>
      </c>
      <c r="C70" s="9" t="s">
        <v>38</v>
      </c>
      <c r="D70" s="9">
        <v>280</v>
      </c>
      <c r="E70" s="126"/>
      <c r="F70" s="9" t="s">
        <v>12</v>
      </c>
      <c r="G70" s="14">
        <v>0</v>
      </c>
      <c r="H70" s="14">
        <v>140</v>
      </c>
      <c r="I70" s="14">
        <v>0</v>
      </c>
      <c r="J70" s="14">
        <f t="shared" si="9"/>
        <v>140</v>
      </c>
      <c r="K70" s="44" t="s">
        <v>67</v>
      </c>
      <c r="L70" s="44" t="s">
        <v>48</v>
      </c>
    </row>
    <row r="71" spans="1:12" ht="31.5" customHeight="1">
      <c r="A71" s="8">
        <f t="shared" si="10"/>
        <v>7</v>
      </c>
      <c r="B71" s="9" t="s">
        <v>19</v>
      </c>
      <c r="C71" s="9" t="s">
        <v>38</v>
      </c>
      <c r="D71" s="9">
        <v>479.6</v>
      </c>
      <c r="E71" s="126"/>
      <c r="F71" s="9" t="s">
        <v>12</v>
      </c>
      <c r="G71" s="14">
        <v>0</v>
      </c>
      <c r="H71" s="14">
        <v>1106.3</v>
      </c>
      <c r="I71" s="14">
        <v>0</v>
      </c>
      <c r="J71" s="14">
        <f t="shared" si="9"/>
        <v>1106.3</v>
      </c>
      <c r="K71" s="44"/>
      <c r="L71" s="44"/>
    </row>
    <row r="72" spans="1:12" ht="34.5" customHeight="1">
      <c r="A72" s="8">
        <f t="shared" si="10"/>
        <v>8</v>
      </c>
      <c r="B72" s="9" t="s">
        <v>20</v>
      </c>
      <c r="C72" s="9" t="s">
        <v>38</v>
      </c>
      <c r="D72" s="9">
        <v>452.6</v>
      </c>
      <c r="E72" s="126"/>
      <c r="F72" s="9" t="s">
        <v>12</v>
      </c>
      <c r="G72" s="14">
        <v>0</v>
      </c>
      <c r="H72" s="14">
        <v>540</v>
      </c>
      <c r="I72" s="14">
        <v>0</v>
      </c>
      <c r="J72" s="14">
        <f t="shared" si="9"/>
        <v>540</v>
      </c>
      <c r="K72" s="44"/>
      <c r="L72" s="44"/>
    </row>
    <row r="73" spans="1:12" ht="36" customHeight="1">
      <c r="A73" s="8">
        <f t="shared" si="10"/>
        <v>9</v>
      </c>
      <c r="B73" s="9" t="s">
        <v>21</v>
      </c>
      <c r="C73" s="9" t="s">
        <v>38</v>
      </c>
      <c r="D73" s="9">
        <v>2000</v>
      </c>
      <c r="E73" s="126"/>
      <c r="F73" s="9" t="s">
        <v>12</v>
      </c>
      <c r="G73" s="14">
        <v>0</v>
      </c>
      <c r="H73" s="14">
        <v>1000</v>
      </c>
      <c r="I73" s="14">
        <v>0</v>
      </c>
      <c r="J73" s="14">
        <f t="shared" si="9"/>
        <v>1000</v>
      </c>
      <c r="K73" s="44"/>
      <c r="L73" s="44"/>
    </row>
    <row r="74" spans="1:12" ht="37.5" customHeight="1">
      <c r="A74" s="8">
        <f t="shared" si="10"/>
        <v>10</v>
      </c>
      <c r="B74" s="9" t="s">
        <v>22</v>
      </c>
      <c r="C74" s="9" t="s">
        <v>38</v>
      </c>
      <c r="D74" s="9">
        <v>278.3</v>
      </c>
      <c r="E74" s="126"/>
      <c r="F74" s="9" t="s">
        <v>12</v>
      </c>
      <c r="G74" s="14">
        <v>0</v>
      </c>
      <c r="H74" s="14">
        <v>560</v>
      </c>
      <c r="I74" s="14">
        <v>0</v>
      </c>
      <c r="J74" s="14">
        <f t="shared" si="9"/>
        <v>560</v>
      </c>
      <c r="K74" s="44"/>
      <c r="L74" s="44"/>
    </row>
    <row r="75" spans="1:12" ht="16.5" thickBot="1">
      <c r="A75" s="10"/>
      <c r="B75" s="11" t="s">
        <v>23</v>
      </c>
      <c r="C75" s="12"/>
      <c r="D75" s="12"/>
      <c r="E75" s="12"/>
      <c r="F75" s="12"/>
      <c r="G75" s="15">
        <f>SUM(G66:G74)</f>
        <v>0</v>
      </c>
      <c r="H75" s="13">
        <f>SUM(H66:H74)</f>
        <v>3608.6</v>
      </c>
      <c r="I75" s="15">
        <f>SUM(I66:I74)</f>
        <v>0</v>
      </c>
      <c r="J75" s="15">
        <f>SUM(J66:J74)</f>
        <v>3608.6</v>
      </c>
      <c r="K75" s="40"/>
      <c r="L75" s="40"/>
    </row>
    <row r="76" spans="1:12" ht="15.75">
      <c r="A76" s="187" t="s">
        <v>41</v>
      </c>
      <c r="B76" s="188" t="s">
        <v>24</v>
      </c>
      <c r="C76" s="188" t="s">
        <v>2</v>
      </c>
      <c r="D76" s="188" t="s">
        <v>42</v>
      </c>
      <c r="E76" s="189" t="s">
        <v>4</v>
      </c>
      <c r="F76" s="189" t="s">
        <v>5</v>
      </c>
      <c r="G76" s="190" t="s">
        <v>43</v>
      </c>
      <c r="H76" s="191"/>
      <c r="I76" s="191"/>
      <c r="J76" s="192"/>
      <c r="K76" s="188" t="s">
        <v>44</v>
      </c>
      <c r="L76" s="193" t="s">
        <v>45</v>
      </c>
    </row>
    <row r="77" spans="1:12" ht="47.25" customHeight="1">
      <c r="A77" s="194"/>
      <c r="B77" s="130"/>
      <c r="C77" s="131"/>
      <c r="D77" s="130"/>
      <c r="E77" s="123"/>
      <c r="F77" s="123"/>
      <c r="G77" s="18" t="s">
        <v>7</v>
      </c>
      <c r="H77" s="18" t="s">
        <v>46</v>
      </c>
      <c r="I77" s="18" t="s">
        <v>8</v>
      </c>
      <c r="J77" s="19" t="s">
        <v>23</v>
      </c>
      <c r="K77" s="130"/>
      <c r="L77" s="195"/>
    </row>
    <row r="78" spans="1:12" ht="36" customHeight="1">
      <c r="A78" s="196">
        <v>1</v>
      </c>
      <c r="B78" s="21" t="s">
        <v>47</v>
      </c>
      <c r="C78" s="20" t="s">
        <v>11</v>
      </c>
      <c r="D78" s="20">
        <v>1</v>
      </c>
      <c r="E78" s="121" t="s">
        <v>107</v>
      </c>
      <c r="F78" s="22" t="s">
        <v>30</v>
      </c>
      <c r="G78" s="23"/>
      <c r="H78" s="23">
        <v>18</v>
      </c>
      <c r="I78" s="24"/>
      <c r="J78" s="24">
        <f>H78</f>
        <v>18</v>
      </c>
      <c r="K78" s="25" t="s">
        <v>48</v>
      </c>
      <c r="L78" s="197" t="s">
        <v>49</v>
      </c>
    </row>
    <row r="79" spans="1:12" ht="31.5">
      <c r="A79" s="196">
        <f>A78+1</f>
        <v>2</v>
      </c>
      <c r="B79" s="27" t="s">
        <v>50</v>
      </c>
      <c r="C79" s="28" t="s">
        <v>11</v>
      </c>
      <c r="D79" s="28">
        <v>34</v>
      </c>
      <c r="E79" s="122"/>
      <c r="F79" s="29" t="s">
        <v>51</v>
      </c>
      <c r="G79" s="30"/>
      <c r="H79" s="30">
        <v>0.6</v>
      </c>
      <c r="I79" s="24"/>
      <c r="J79" s="24">
        <f t="shared" ref="J79:J88" si="11">H79</f>
        <v>0.6</v>
      </c>
      <c r="K79" s="31" t="s">
        <v>48</v>
      </c>
      <c r="L79" s="198" t="s">
        <v>49</v>
      </c>
    </row>
    <row r="80" spans="1:12" ht="33" customHeight="1">
      <c r="A80" s="196">
        <f t="shared" ref="A80:A85" si="12">A79+1</f>
        <v>3</v>
      </c>
      <c r="B80" s="27" t="s">
        <v>64</v>
      </c>
      <c r="C80" s="28" t="s">
        <v>11</v>
      </c>
      <c r="D80" s="28">
        <v>1</v>
      </c>
      <c r="E80" s="122"/>
      <c r="F80" s="32" t="s">
        <v>30</v>
      </c>
      <c r="G80" s="23"/>
      <c r="H80" s="23">
        <v>0.5</v>
      </c>
      <c r="I80" s="24"/>
      <c r="J80" s="24">
        <f t="shared" si="11"/>
        <v>0.5</v>
      </c>
      <c r="K80" s="25" t="s">
        <v>48</v>
      </c>
      <c r="L80" s="197" t="s">
        <v>49</v>
      </c>
    </row>
    <row r="81" spans="1:12" ht="36" customHeight="1">
      <c r="A81" s="196">
        <f t="shared" si="12"/>
        <v>4</v>
      </c>
      <c r="B81" s="33" t="s">
        <v>52</v>
      </c>
      <c r="C81" s="34" t="s">
        <v>53</v>
      </c>
      <c r="D81" s="34">
        <v>970</v>
      </c>
      <c r="E81" s="122"/>
      <c r="F81" s="32" t="s">
        <v>30</v>
      </c>
      <c r="G81" s="35"/>
      <c r="H81" s="35">
        <v>159.4</v>
      </c>
      <c r="I81" s="37"/>
      <c r="J81" s="24">
        <f t="shared" si="11"/>
        <v>159.4</v>
      </c>
      <c r="K81" s="34" t="s">
        <v>54</v>
      </c>
      <c r="L81" s="199" t="s">
        <v>49</v>
      </c>
    </row>
    <row r="82" spans="1:12" ht="33" customHeight="1">
      <c r="A82" s="196">
        <f t="shared" si="12"/>
        <v>5</v>
      </c>
      <c r="B82" s="33" t="s">
        <v>65</v>
      </c>
      <c r="C82" s="34" t="s">
        <v>11</v>
      </c>
      <c r="D82" s="34">
        <v>1</v>
      </c>
      <c r="E82" s="122"/>
      <c r="F82" s="32" t="s">
        <v>30</v>
      </c>
      <c r="G82" s="38"/>
      <c r="H82" s="38">
        <v>340.6</v>
      </c>
      <c r="I82" s="37"/>
      <c r="J82" s="24">
        <f t="shared" si="11"/>
        <v>340.6</v>
      </c>
      <c r="K82" s="26" t="s">
        <v>49</v>
      </c>
      <c r="L82" s="197" t="s">
        <v>49</v>
      </c>
    </row>
    <row r="83" spans="1:12" ht="33" customHeight="1">
      <c r="A83" s="196">
        <f t="shared" si="12"/>
        <v>6</v>
      </c>
      <c r="B83" s="39" t="s">
        <v>55</v>
      </c>
      <c r="C83" s="28" t="s">
        <v>11</v>
      </c>
      <c r="D83" s="28">
        <v>160</v>
      </c>
      <c r="E83" s="122"/>
      <c r="F83" s="39" t="s">
        <v>56</v>
      </c>
      <c r="G83" s="23"/>
      <c r="H83" s="23"/>
      <c r="I83" s="24"/>
      <c r="J83" s="24">
        <f t="shared" si="11"/>
        <v>0</v>
      </c>
      <c r="K83" s="25" t="s">
        <v>57</v>
      </c>
      <c r="L83" s="197" t="s">
        <v>58</v>
      </c>
    </row>
    <row r="84" spans="1:12" ht="31.5">
      <c r="A84" s="196">
        <f t="shared" si="12"/>
        <v>7</v>
      </c>
      <c r="B84" s="33" t="s">
        <v>59</v>
      </c>
      <c r="C84" s="34" t="s">
        <v>11</v>
      </c>
      <c r="D84" s="34">
        <v>1</v>
      </c>
      <c r="E84" s="122"/>
      <c r="F84" s="39" t="s">
        <v>56</v>
      </c>
      <c r="G84" s="35"/>
      <c r="H84" s="35"/>
      <c r="I84" s="37"/>
      <c r="J84" s="24">
        <f t="shared" si="11"/>
        <v>0</v>
      </c>
      <c r="K84" s="34" t="s">
        <v>54</v>
      </c>
      <c r="L84" s="199" t="s">
        <v>49</v>
      </c>
    </row>
    <row r="85" spans="1:12" ht="23.25" customHeight="1">
      <c r="A85" s="196">
        <f t="shared" si="12"/>
        <v>8</v>
      </c>
      <c r="B85" s="21" t="s">
        <v>60</v>
      </c>
      <c r="C85" s="20" t="s">
        <v>11</v>
      </c>
      <c r="D85" s="20">
        <v>6</v>
      </c>
      <c r="E85" s="122"/>
      <c r="F85" s="39" t="s">
        <v>56</v>
      </c>
      <c r="G85" s="23"/>
      <c r="H85" s="23"/>
      <c r="I85" s="24"/>
      <c r="J85" s="24">
        <f t="shared" si="11"/>
        <v>0</v>
      </c>
      <c r="K85" s="25" t="s">
        <v>54</v>
      </c>
      <c r="L85" s="197" t="s">
        <v>49</v>
      </c>
    </row>
    <row r="86" spans="1:12" ht="42" customHeight="1">
      <c r="A86" s="196">
        <v>9</v>
      </c>
      <c r="B86" s="33" t="s">
        <v>62</v>
      </c>
      <c r="C86" s="34" t="s">
        <v>11</v>
      </c>
      <c r="D86" s="34">
        <v>1</v>
      </c>
      <c r="E86" s="122"/>
      <c r="F86" s="41"/>
      <c r="G86" s="36"/>
      <c r="H86" s="36">
        <v>1000</v>
      </c>
      <c r="I86" s="37"/>
      <c r="J86" s="24">
        <f t="shared" si="11"/>
        <v>1000</v>
      </c>
      <c r="K86" s="34" t="s">
        <v>61</v>
      </c>
      <c r="L86" s="199" t="s">
        <v>49</v>
      </c>
    </row>
    <row r="87" spans="1:12" ht="15.75">
      <c r="A87" s="196">
        <v>10</v>
      </c>
      <c r="B87" s="33" t="s">
        <v>63</v>
      </c>
      <c r="C87" s="34" t="s">
        <v>53</v>
      </c>
      <c r="D87" s="34">
        <v>796.6</v>
      </c>
      <c r="E87" s="122"/>
      <c r="F87" s="41"/>
      <c r="G87" s="36"/>
      <c r="H87" s="36">
        <v>500</v>
      </c>
      <c r="I87" s="37"/>
      <c r="J87" s="24">
        <f t="shared" si="11"/>
        <v>500</v>
      </c>
      <c r="K87" s="34" t="s">
        <v>61</v>
      </c>
      <c r="L87" s="199" t="s">
        <v>49</v>
      </c>
    </row>
    <row r="88" spans="1:12" ht="16.5" thickBot="1">
      <c r="A88" s="200"/>
      <c r="B88" s="201" t="s">
        <v>23</v>
      </c>
      <c r="C88" s="202"/>
      <c r="D88" s="202"/>
      <c r="E88" s="202"/>
      <c r="F88" s="203"/>
      <c r="G88" s="204">
        <f>SUM(G78:G87)</f>
        <v>0</v>
      </c>
      <c r="H88" s="204">
        <f>SUM(H78:H87)</f>
        <v>2019.1</v>
      </c>
      <c r="I88" s="204">
        <f>SUM(I78:I87)</f>
        <v>0</v>
      </c>
      <c r="J88" s="205">
        <f t="shared" si="11"/>
        <v>2019.1</v>
      </c>
      <c r="K88" s="206"/>
      <c r="L88" s="207"/>
    </row>
    <row r="89" spans="1:12" ht="15.75">
      <c r="A89" s="208" t="s">
        <v>0</v>
      </c>
      <c r="B89" s="209" t="s">
        <v>24</v>
      </c>
      <c r="C89" s="209" t="s">
        <v>25</v>
      </c>
      <c r="D89" s="209" t="s">
        <v>26</v>
      </c>
      <c r="E89" s="209" t="s">
        <v>4</v>
      </c>
      <c r="F89" s="209" t="s">
        <v>5</v>
      </c>
      <c r="G89" s="210" t="s">
        <v>27</v>
      </c>
      <c r="H89" s="210"/>
      <c r="I89" s="210"/>
      <c r="J89" s="210"/>
      <c r="K89" s="188" t="s">
        <v>44</v>
      </c>
      <c r="L89" s="193" t="s">
        <v>45</v>
      </c>
    </row>
    <row r="90" spans="1:12" ht="47.25">
      <c r="A90" s="211"/>
      <c r="B90" s="120"/>
      <c r="C90" s="120"/>
      <c r="D90" s="120"/>
      <c r="E90" s="120"/>
      <c r="F90" s="120"/>
      <c r="G90" s="18" t="s">
        <v>7</v>
      </c>
      <c r="H90" s="18" t="s">
        <v>46</v>
      </c>
      <c r="I90" s="18" t="s">
        <v>8</v>
      </c>
      <c r="J90" s="104" t="s">
        <v>23</v>
      </c>
      <c r="K90" s="130"/>
      <c r="L90" s="195"/>
    </row>
    <row r="91" spans="1:12" ht="39" customHeight="1">
      <c r="A91" s="212">
        <v>1</v>
      </c>
      <c r="B91" s="5" t="s">
        <v>28</v>
      </c>
      <c r="C91" s="5" t="s">
        <v>29</v>
      </c>
      <c r="D91" s="5">
        <v>1</v>
      </c>
      <c r="E91" s="127" t="s">
        <v>39</v>
      </c>
      <c r="F91" s="9" t="s">
        <v>12</v>
      </c>
      <c r="G91" s="6"/>
      <c r="H91" s="7">
        <v>3.2</v>
      </c>
      <c r="I91" s="6"/>
      <c r="J91" s="7">
        <f>SUM(G91:I91)</f>
        <v>3.2</v>
      </c>
      <c r="K91" s="42" t="s">
        <v>54</v>
      </c>
      <c r="L91" s="213" t="s">
        <v>57</v>
      </c>
    </row>
    <row r="92" spans="1:12" ht="15.75">
      <c r="A92" s="214">
        <v>2</v>
      </c>
      <c r="B92" s="2" t="s">
        <v>31</v>
      </c>
      <c r="C92" s="5"/>
      <c r="D92" s="5"/>
      <c r="E92" s="128"/>
      <c r="F92" s="106"/>
      <c r="G92" s="6"/>
      <c r="H92" s="7"/>
      <c r="I92" s="6"/>
      <c r="J92" s="7"/>
      <c r="K92" s="42"/>
      <c r="L92" s="213"/>
    </row>
    <row r="93" spans="1:12" ht="36" customHeight="1">
      <c r="A93" s="214"/>
      <c r="B93" s="3" t="s">
        <v>32</v>
      </c>
      <c r="C93" s="5" t="s">
        <v>11</v>
      </c>
      <c r="D93" s="4">
        <v>15</v>
      </c>
      <c r="E93" s="128"/>
      <c r="F93" s="9" t="s">
        <v>12</v>
      </c>
      <c r="G93" s="6"/>
      <c r="H93" s="7">
        <v>1</v>
      </c>
      <c r="I93" s="6"/>
      <c r="J93" s="7">
        <f>SUM(G93:I93)</f>
        <v>1</v>
      </c>
      <c r="K93" s="42" t="s">
        <v>61</v>
      </c>
      <c r="L93" s="213" t="s">
        <v>61</v>
      </c>
    </row>
    <row r="94" spans="1:12" ht="33.75" customHeight="1">
      <c r="A94" s="214"/>
      <c r="B94" s="3" t="s">
        <v>33</v>
      </c>
      <c r="C94" s="5" t="s">
        <v>11</v>
      </c>
      <c r="D94" s="4">
        <v>1</v>
      </c>
      <c r="E94" s="128"/>
      <c r="F94" s="9" t="s">
        <v>12</v>
      </c>
      <c r="G94" s="6"/>
      <c r="H94" s="7">
        <v>0.4</v>
      </c>
      <c r="I94" s="6"/>
      <c r="J94" s="16">
        <f>SUM(G94:I94)</f>
        <v>0.4</v>
      </c>
      <c r="K94" s="42" t="s">
        <v>61</v>
      </c>
      <c r="L94" s="213" t="s">
        <v>61</v>
      </c>
    </row>
    <row r="95" spans="1:12" ht="32.25" customHeight="1">
      <c r="A95" s="214"/>
      <c r="B95" s="3" t="s">
        <v>34</v>
      </c>
      <c r="C95" s="5" t="s">
        <v>11</v>
      </c>
      <c r="D95" s="4">
        <v>1</v>
      </c>
      <c r="E95" s="128"/>
      <c r="F95" s="9" t="s">
        <v>12</v>
      </c>
      <c r="G95" s="6"/>
      <c r="H95" s="7">
        <v>0.4</v>
      </c>
      <c r="I95" s="16"/>
      <c r="J95" s="16">
        <f>SUM(G95:I95)</f>
        <v>0.4</v>
      </c>
      <c r="K95" s="42" t="s">
        <v>61</v>
      </c>
      <c r="L95" s="213" t="s">
        <v>61</v>
      </c>
    </row>
    <row r="96" spans="1:12" ht="15.75">
      <c r="A96" s="214">
        <v>3</v>
      </c>
      <c r="B96" s="3" t="s">
        <v>35</v>
      </c>
      <c r="C96" s="5" t="s">
        <v>11</v>
      </c>
      <c r="D96" s="4">
        <v>23</v>
      </c>
      <c r="E96" s="128"/>
      <c r="F96" s="106"/>
      <c r="G96" s="6"/>
      <c r="H96" s="7">
        <v>1.4</v>
      </c>
      <c r="I96" s="16"/>
      <c r="J96" s="16">
        <f>SUM(G96:I96)</f>
        <v>1.4</v>
      </c>
      <c r="K96" s="42" t="s">
        <v>61</v>
      </c>
      <c r="L96" s="213" t="s">
        <v>61</v>
      </c>
    </row>
    <row r="97" spans="1:12" ht="35.25" customHeight="1">
      <c r="A97" s="214">
        <v>4</v>
      </c>
      <c r="B97" s="2" t="s">
        <v>36</v>
      </c>
      <c r="C97" s="5" t="s">
        <v>29</v>
      </c>
      <c r="D97" s="5">
        <v>1</v>
      </c>
      <c r="E97" s="128"/>
      <c r="F97" s="9" t="s">
        <v>12</v>
      </c>
      <c r="G97" s="17"/>
      <c r="H97" s="6">
        <v>3.2</v>
      </c>
      <c r="I97" s="6"/>
      <c r="J97" s="7">
        <f>SUM(G97:I97)</f>
        <v>3.2</v>
      </c>
      <c r="K97" s="42" t="s">
        <v>54</v>
      </c>
      <c r="L97" s="213" t="s">
        <v>54</v>
      </c>
    </row>
    <row r="98" spans="1:12" ht="36.75" customHeight="1">
      <c r="A98" s="214">
        <v>5</v>
      </c>
      <c r="B98" s="2" t="s">
        <v>37</v>
      </c>
      <c r="C98" s="5" t="s">
        <v>29</v>
      </c>
      <c r="D98" s="5">
        <v>1</v>
      </c>
      <c r="E98" s="129"/>
      <c r="F98" s="9" t="s">
        <v>12</v>
      </c>
      <c r="G98" s="6"/>
      <c r="H98" s="6"/>
      <c r="I98" s="6"/>
      <c r="J98" s="7"/>
      <c r="K98" s="42" t="s">
        <v>54</v>
      </c>
      <c r="L98" s="213" t="s">
        <v>54</v>
      </c>
    </row>
    <row r="99" spans="1:12" ht="16.5" thickBot="1">
      <c r="A99" s="215"/>
      <c r="B99" s="216" t="s">
        <v>23</v>
      </c>
      <c r="C99" s="217"/>
      <c r="D99" s="217"/>
      <c r="E99" s="218"/>
      <c r="F99" s="219"/>
      <c r="G99" s="220">
        <f>SUM(G91:G95)</f>
        <v>0</v>
      </c>
      <c r="H99" s="220">
        <f>SUM(H91:H98)</f>
        <v>9.6000000000000014</v>
      </c>
      <c r="I99" s="220">
        <f>SUM(I91:I95)</f>
        <v>0</v>
      </c>
      <c r="J99" s="220">
        <f>SUM(J91:J98)</f>
        <v>9.6000000000000014</v>
      </c>
      <c r="K99" s="40"/>
      <c r="L99" s="221"/>
    </row>
    <row r="100" spans="1:12" ht="15.75">
      <c r="A100" s="208" t="s">
        <v>0</v>
      </c>
      <c r="B100" s="209" t="s">
        <v>24</v>
      </c>
      <c r="C100" s="209" t="s">
        <v>25</v>
      </c>
      <c r="D100" s="209" t="s">
        <v>26</v>
      </c>
      <c r="E100" s="209" t="s">
        <v>4</v>
      </c>
      <c r="F100" s="209" t="s">
        <v>5</v>
      </c>
      <c r="G100" s="210" t="s">
        <v>27</v>
      </c>
      <c r="H100" s="210"/>
      <c r="I100" s="210"/>
      <c r="J100" s="210"/>
      <c r="K100" s="132" t="s">
        <v>44</v>
      </c>
      <c r="L100" s="134" t="s">
        <v>45</v>
      </c>
    </row>
    <row r="101" spans="1:12" ht="47.25">
      <c r="A101" s="211"/>
      <c r="B101" s="120"/>
      <c r="C101" s="120"/>
      <c r="D101" s="120"/>
      <c r="E101" s="120"/>
      <c r="F101" s="120"/>
      <c r="G101" s="18" t="s">
        <v>7</v>
      </c>
      <c r="H101" s="18" t="s">
        <v>46</v>
      </c>
      <c r="I101" s="18" t="s">
        <v>8</v>
      </c>
      <c r="J101" s="104" t="s">
        <v>23</v>
      </c>
      <c r="K101" s="138"/>
      <c r="L101" s="222"/>
    </row>
    <row r="102" spans="1:12" ht="15.75">
      <c r="A102" s="223">
        <v>1</v>
      </c>
      <c r="B102" s="44" t="s">
        <v>69</v>
      </c>
      <c r="C102" s="44" t="s">
        <v>70</v>
      </c>
      <c r="D102" s="44">
        <v>50</v>
      </c>
      <c r="E102" s="141" t="s">
        <v>68</v>
      </c>
      <c r="F102" s="44" t="s">
        <v>71</v>
      </c>
      <c r="G102" s="46">
        <v>2</v>
      </c>
      <c r="H102" s="46"/>
      <c r="I102" s="46"/>
      <c r="J102" s="46">
        <v>2</v>
      </c>
      <c r="K102" s="44" t="s">
        <v>48</v>
      </c>
      <c r="L102" s="224" t="s">
        <v>49</v>
      </c>
    </row>
    <row r="103" spans="1:12" ht="30" customHeight="1">
      <c r="A103" s="223">
        <v>2</v>
      </c>
      <c r="B103" s="44" t="s">
        <v>72</v>
      </c>
      <c r="C103" s="44" t="s">
        <v>29</v>
      </c>
      <c r="D103" s="44">
        <v>1</v>
      </c>
      <c r="E103" s="142"/>
      <c r="F103" s="9" t="s">
        <v>12</v>
      </c>
      <c r="G103" s="46">
        <v>3</v>
      </c>
      <c r="H103" s="46"/>
      <c r="I103" s="46"/>
      <c r="J103" s="46">
        <v>3</v>
      </c>
      <c r="K103" s="44" t="s">
        <v>48</v>
      </c>
      <c r="L103" s="224" t="s">
        <v>48</v>
      </c>
    </row>
    <row r="104" spans="1:12" ht="15.75">
      <c r="A104" s="223">
        <v>3</v>
      </c>
      <c r="B104" s="44" t="s">
        <v>73</v>
      </c>
      <c r="C104" s="44" t="s">
        <v>29</v>
      </c>
      <c r="D104" s="44">
        <v>2</v>
      </c>
      <c r="E104" s="142"/>
      <c r="F104" s="44"/>
      <c r="G104" s="46">
        <v>0.7</v>
      </c>
      <c r="H104" s="46"/>
      <c r="I104" s="46"/>
      <c r="J104" s="46">
        <v>0.7</v>
      </c>
      <c r="K104" s="44" t="s">
        <v>57</v>
      </c>
      <c r="L104" s="224" t="s">
        <v>57</v>
      </c>
    </row>
    <row r="105" spans="1:12" ht="34.5" customHeight="1">
      <c r="A105" s="223">
        <v>4</v>
      </c>
      <c r="B105" s="45" t="s">
        <v>74</v>
      </c>
      <c r="C105" s="44"/>
      <c r="D105" s="44"/>
      <c r="E105" s="142"/>
      <c r="F105" s="44" t="s">
        <v>71</v>
      </c>
      <c r="G105" s="46"/>
      <c r="H105" s="46"/>
      <c r="I105" s="46"/>
      <c r="J105" s="46"/>
      <c r="K105" s="44" t="s">
        <v>49</v>
      </c>
      <c r="L105" s="224" t="s">
        <v>49</v>
      </c>
    </row>
    <row r="106" spans="1:12" ht="18.75" customHeight="1">
      <c r="A106" s="223">
        <v>5</v>
      </c>
      <c r="B106" s="45" t="s">
        <v>75</v>
      </c>
      <c r="C106" s="44"/>
      <c r="D106" s="44"/>
      <c r="E106" s="142"/>
      <c r="F106" s="45" t="s">
        <v>76</v>
      </c>
      <c r="G106" s="44"/>
      <c r="H106" s="44">
        <v>3</v>
      </c>
      <c r="I106" s="44"/>
      <c r="J106" s="44">
        <v>3</v>
      </c>
      <c r="K106" s="44" t="s">
        <v>49</v>
      </c>
      <c r="L106" s="224" t="s">
        <v>49</v>
      </c>
    </row>
    <row r="107" spans="1:12" ht="15.75">
      <c r="A107" s="223">
        <v>6</v>
      </c>
      <c r="B107" s="44" t="s">
        <v>77</v>
      </c>
      <c r="C107" s="44"/>
      <c r="D107" s="44"/>
      <c r="E107" s="142"/>
      <c r="F107" s="44"/>
      <c r="G107" s="44">
        <v>0.2</v>
      </c>
      <c r="H107" s="44"/>
      <c r="I107" s="44"/>
      <c r="J107" s="44">
        <v>0.2</v>
      </c>
      <c r="K107" s="44" t="s">
        <v>49</v>
      </c>
      <c r="L107" s="224" t="s">
        <v>49</v>
      </c>
    </row>
    <row r="108" spans="1:12" ht="36" customHeight="1">
      <c r="A108" s="223">
        <v>7</v>
      </c>
      <c r="B108" s="2" t="s">
        <v>36</v>
      </c>
      <c r="C108" s="44" t="s">
        <v>29</v>
      </c>
      <c r="D108" s="44">
        <v>1</v>
      </c>
      <c r="E108" s="142"/>
      <c r="F108" s="9" t="s">
        <v>12</v>
      </c>
      <c r="G108" s="44">
        <v>3</v>
      </c>
      <c r="H108" s="44"/>
      <c r="I108" s="44"/>
      <c r="J108" s="44">
        <v>3</v>
      </c>
      <c r="K108" s="44"/>
      <c r="L108" s="224"/>
    </row>
    <row r="109" spans="1:12" ht="15.75">
      <c r="A109" s="223">
        <v>8</v>
      </c>
      <c r="B109" s="44" t="s">
        <v>78</v>
      </c>
      <c r="C109" s="44" t="s">
        <v>29</v>
      </c>
      <c r="D109" s="44">
        <v>30</v>
      </c>
      <c r="E109" s="142"/>
      <c r="F109" s="44" t="s">
        <v>71</v>
      </c>
      <c r="G109" s="44">
        <v>0.5</v>
      </c>
      <c r="H109" s="44"/>
      <c r="I109" s="44"/>
      <c r="J109" s="44">
        <v>0.5</v>
      </c>
      <c r="K109" s="44" t="s">
        <v>57</v>
      </c>
      <c r="L109" s="224" t="s">
        <v>57</v>
      </c>
    </row>
    <row r="110" spans="1:12" ht="15.75">
      <c r="A110" s="223">
        <v>9</v>
      </c>
      <c r="B110" s="44" t="s">
        <v>79</v>
      </c>
      <c r="C110" s="44"/>
      <c r="D110" s="44"/>
      <c r="E110" s="142"/>
      <c r="F110" s="44" t="s">
        <v>71</v>
      </c>
      <c r="G110" s="44"/>
      <c r="H110" s="44"/>
      <c r="I110" s="44"/>
      <c r="J110" s="44"/>
      <c r="K110" s="44" t="s">
        <v>57</v>
      </c>
      <c r="L110" s="224" t="s">
        <v>57</v>
      </c>
    </row>
    <row r="111" spans="1:12" ht="15.75">
      <c r="A111" s="223">
        <v>10</v>
      </c>
      <c r="B111" s="44" t="s">
        <v>80</v>
      </c>
      <c r="C111" s="44" t="s">
        <v>29</v>
      </c>
      <c r="D111" s="44">
        <v>1</v>
      </c>
      <c r="E111" s="143"/>
      <c r="F111" s="44" t="s">
        <v>71</v>
      </c>
      <c r="G111" s="44"/>
      <c r="H111" s="44"/>
      <c r="I111" s="44"/>
      <c r="J111" s="44"/>
      <c r="K111" s="44" t="s">
        <v>49</v>
      </c>
      <c r="L111" s="224" t="s">
        <v>49</v>
      </c>
    </row>
    <row r="112" spans="1:12" ht="15.75">
      <c r="A112" s="223"/>
      <c r="B112" s="47" t="s">
        <v>23</v>
      </c>
      <c r="C112" s="47"/>
      <c r="D112" s="47"/>
      <c r="E112" s="47"/>
      <c r="F112" s="47"/>
      <c r="G112" s="48">
        <f>SUM(G102:G111)</f>
        <v>9.4</v>
      </c>
      <c r="H112" s="48">
        <f t="shared" ref="H112:J112" si="13">SUM(H102:H111)</f>
        <v>3</v>
      </c>
      <c r="I112" s="48">
        <f t="shared" si="13"/>
        <v>0</v>
      </c>
      <c r="J112" s="48">
        <f t="shared" si="13"/>
        <v>12.399999999999999</v>
      </c>
      <c r="K112" s="44"/>
      <c r="L112" s="224"/>
    </row>
    <row r="113" spans="1:12" ht="15.75">
      <c r="A113" s="225"/>
      <c r="B113" s="139" t="s">
        <v>1</v>
      </c>
      <c r="C113" s="119" t="s">
        <v>25</v>
      </c>
      <c r="D113" s="119" t="s">
        <v>26</v>
      </c>
      <c r="E113" s="119" t="s">
        <v>4</v>
      </c>
      <c r="F113" s="119" t="s">
        <v>5</v>
      </c>
      <c r="G113" s="139" t="s">
        <v>133</v>
      </c>
      <c r="H113" s="139"/>
      <c r="I113" s="139"/>
      <c r="J113" s="139"/>
      <c r="K113" s="137" t="s">
        <v>44</v>
      </c>
      <c r="L113" s="226" t="s">
        <v>134</v>
      </c>
    </row>
    <row r="114" spans="1:12" ht="47.25">
      <c r="A114" s="225"/>
      <c r="B114" s="139"/>
      <c r="C114" s="120"/>
      <c r="D114" s="120"/>
      <c r="E114" s="120"/>
      <c r="F114" s="120"/>
      <c r="G114" s="18" t="s">
        <v>7</v>
      </c>
      <c r="H114" s="18" t="s">
        <v>46</v>
      </c>
      <c r="I114" s="18" t="s">
        <v>8</v>
      </c>
      <c r="J114" s="83" t="s">
        <v>23</v>
      </c>
      <c r="K114" s="138"/>
      <c r="L114" s="227"/>
    </row>
    <row r="115" spans="1:12" ht="31.5">
      <c r="A115" s="223">
        <v>1</v>
      </c>
      <c r="B115" s="79" t="s">
        <v>147</v>
      </c>
      <c r="C115" s="79" t="s">
        <v>135</v>
      </c>
      <c r="D115" s="79">
        <v>204</v>
      </c>
      <c r="E115" s="81" t="s">
        <v>136</v>
      </c>
      <c r="F115" s="80" t="s">
        <v>137</v>
      </c>
      <c r="G115" s="79"/>
      <c r="H115" s="79">
        <v>8.6</v>
      </c>
      <c r="I115" s="79">
        <v>1.2</v>
      </c>
      <c r="J115" s="79">
        <f>G115+H115+I115</f>
        <v>9.7999999999999989</v>
      </c>
      <c r="K115" s="79" t="s">
        <v>49</v>
      </c>
      <c r="L115" s="228" t="s">
        <v>58</v>
      </c>
    </row>
    <row r="116" spans="1:12" ht="15.75">
      <c r="A116" s="223">
        <f>A115+1</f>
        <v>2</v>
      </c>
      <c r="B116" s="79" t="s">
        <v>148</v>
      </c>
      <c r="C116" s="79" t="s">
        <v>53</v>
      </c>
      <c r="D116" s="79">
        <v>334.9</v>
      </c>
      <c r="E116" s="82"/>
      <c r="F116" s="80" t="s">
        <v>138</v>
      </c>
      <c r="G116" s="79"/>
      <c r="H116" s="79">
        <v>350</v>
      </c>
      <c r="I116" s="82"/>
      <c r="J116" s="79">
        <f t="shared" ref="J116:J125" si="14">G116+H116+I116</f>
        <v>350</v>
      </c>
      <c r="K116" s="79" t="s">
        <v>139</v>
      </c>
      <c r="L116" s="228" t="s">
        <v>61</v>
      </c>
    </row>
    <row r="117" spans="1:12" ht="15.75">
      <c r="A117" s="223">
        <f t="shared" ref="A117:A125" si="15">A116+1</f>
        <v>3</v>
      </c>
      <c r="B117" s="79" t="s">
        <v>149</v>
      </c>
      <c r="C117" s="79" t="s">
        <v>132</v>
      </c>
      <c r="D117" s="79"/>
      <c r="E117" s="79"/>
      <c r="F117" s="80" t="s">
        <v>140</v>
      </c>
      <c r="G117" s="82"/>
      <c r="H117" s="82">
        <v>2</v>
      </c>
      <c r="I117" s="79"/>
      <c r="J117" s="79">
        <f t="shared" si="14"/>
        <v>2</v>
      </c>
      <c r="K117" s="79" t="s">
        <v>54</v>
      </c>
      <c r="L117" s="228" t="s">
        <v>49</v>
      </c>
    </row>
    <row r="118" spans="1:12" ht="32.25" customHeight="1">
      <c r="A118" s="223">
        <f t="shared" si="15"/>
        <v>4</v>
      </c>
      <c r="B118" s="80" t="s">
        <v>150</v>
      </c>
      <c r="C118" s="80" t="s">
        <v>141</v>
      </c>
      <c r="D118" s="79">
        <v>1</v>
      </c>
      <c r="E118" s="82"/>
      <c r="F118" s="80" t="s">
        <v>137</v>
      </c>
      <c r="G118" s="82"/>
      <c r="H118" s="82">
        <v>15</v>
      </c>
      <c r="I118" s="79"/>
      <c r="J118" s="79">
        <f t="shared" si="14"/>
        <v>15</v>
      </c>
      <c r="K118" s="79" t="s">
        <v>54</v>
      </c>
      <c r="L118" s="228" t="s">
        <v>49</v>
      </c>
    </row>
    <row r="119" spans="1:12" ht="20.25" customHeight="1">
      <c r="A119" s="223">
        <f t="shared" si="15"/>
        <v>5</v>
      </c>
      <c r="B119" s="79" t="s">
        <v>151</v>
      </c>
      <c r="C119" s="79" t="s">
        <v>141</v>
      </c>
      <c r="D119" s="79">
        <v>12</v>
      </c>
      <c r="E119" s="79"/>
      <c r="F119" s="80" t="s">
        <v>142</v>
      </c>
      <c r="G119" s="82"/>
      <c r="H119" s="82">
        <v>1.8</v>
      </c>
      <c r="I119" s="79"/>
      <c r="J119" s="79">
        <f t="shared" si="14"/>
        <v>1.8</v>
      </c>
      <c r="K119" s="79" t="s">
        <v>54</v>
      </c>
      <c r="L119" s="228" t="s">
        <v>54</v>
      </c>
    </row>
    <row r="120" spans="1:12" ht="31.5">
      <c r="A120" s="223">
        <f t="shared" si="15"/>
        <v>6</v>
      </c>
      <c r="B120" s="80" t="s">
        <v>152</v>
      </c>
      <c r="C120" s="79" t="s">
        <v>143</v>
      </c>
      <c r="D120" s="79">
        <v>1</v>
      </c>
      <c r="E120" s="79"/>
      <c r="F120" s="80" t="s">
        <v>144</v>
      </c>
      <c r="G120" s="82"/>
      <c r="H120" s="82">
        <v>1.1000000000000001</v>
      </c>
      <c r="I120" s="79"/>
      <c r="J120" s="79">
        <f t="shared" si="14"/>
        <v>1.1000000000000001</v>
      </c>
      <c r="K120" s="79" t="s">
        <v>54</v>
      </c>
      <c r="L120" s="228" t="s">
        <v>54</v>
      </c>
    </row>
    <row r="121" spans="1:12" ht="15.75">
      <c r="A121" s="223">
        <f t="shared" si="15"/>
        <v>7</v>
      </c>
      <c r="B121" s="79" t="s">
        <v>153</v>
      </c>
      <c r="C121" s="79" t="s">
        <v>141</v>
      </c>
      <c r="D121" s="79">
        <v>22</v>
      </c>
      <c r="E121" s="79"/>
      <c r="F121" s="80" t="s">
        <v>137</v>
      </c>
      <c r="G121" s="79"/>
      <c r="H121" s="79">
        <v>12.9</v>
      </c>
      <c r="I121" s="79"/>
      <c r="J121" s="79">
        <f t="shared" si="14"/>
        <v>12.9</v>
      </c>
      <c r="K121" s="79" t="s">
        <v>54</v>
      </c>
      <c r="L121" s="228" t="s">
        <v>49</v>
      </c>
    </row>
    <row r="122" spans="1:12" ht="21.75" customHeight="1">
      <c r="A122" s="223">
        <f t="shared" si="15"/>
        <v>8</v>
      </c>
      <c r="B122" s="80" t="s">
        <v>154</v>
      </c>
      <c r="C122" s="80" t="s">
        <v>141</v>
      </c>
      <c r="D122" s="79">
        <v>4</v>
      </c>
      <c r="E122" s="79"/>
      <c r="F122" s="80" t="s">
        <v>145</v>
      </c>
      <c r="G122" s="82"/>
      <c r="H122" s="82"/>
      <c r="I122" s="79">
        <v>2.8</v>
      </c>
      <c r="J122" s="79">
        <f t="shared" si="14"/>
        <v>2.8</v>
      </c>
      <c r="K122" s="79" t="s">
        <v>54</v>
      </c>
      <c r="L122" s="228" t="s">
        <v>54</v>
      </c>
    </row>
    <row r="123" spans="1:12" ht="15.75">
      <c r="A123" s="223">
        <f t="shared" si="15"/>
        <v>9</v>
      </c>
      <c r="B123" s="79" t="s">
        <v>155</v>
      </c>
      <c r="C123" s="79" t="s">
        <v>132</v>
      </c>
      <c r="D123" s="79">
        <v>5</v>
      </c>
      <c r="E123" s="79"/>
      <c r="F123" s="80" t="s">
        <v>146</v>
      </c>
      <c r="G123" s="82"/>
      <c r="H123" s="82">
        <v>16.399999999999999</v>
      </c>
      <c r="I123" s="79">
        <v>3.8</v>
      </c>
      <c r="J123" s="79">
        <f t="shared" si="14"/>
        <v>20.2</v>
      </c>
      <c r="K123" s="79" t="s">
        <v>48</v>
      </c>
      <c r="L123" s="228" t="s">
        <v>131</v>
      </c>
    </row>
    <row r="124" spans="1:12" ht="19.5" customHeight="1">
      <c r="A124" s="223">
        <f t="shared" si="15"/>
        <v>10</v>
      </c>
      <c r="B124" s="50" t="s">
        <v>156</v>
      </c>
      <c r="C124" s="79" t="s">
        <v>141</v>
      </c>
      <c r="D124" s="79">
        <v>56</v>
      </c>
      <c r="E124" s="79"/>
      <c r="F124" s="80" t="s">
        <v>56</v>
      </c>
      <c r="G124" s="79"/>
      <c r="H124" s="79"/>
      <c r="I124" s="79">
        <v>0.3</v>
      </c>
      <c r="J124" s="79">
        <f t="shared" si="14"/>
        <v>0.3</v>
      </c>
      <c r="K124" s="79" t="s">
        <v>57</v>
      </c>
      <c r="L124" s="228" t="s">
        <v>58</v>
      </c>
    </row>
    <row r="125" spans="1:12" ht="31.5">
      <c r="A125" s="223">
        <f t="shared" si="15"/>
        <v>11</v>
      </c>
      <c r="B125" s="49" t="s">
        <v>157</v>
      </c>
      <c r="C125" s="79"/>
      <c r="D125" s="79"/>
      <c r="E125" s="82"/>
      <c r="F125" s="80" t="s">
        <v>56</v>
      </c>
      <c r="G125" s="79"/>
      <c r="H125" s="79"/>
      <c r="I125" s="79">
        <v>12.3</v>
      </c>
      <c r="J125" s="79">
        <f t="shared" si="14"/>
        <v>12.3</v>
      </c>
      <c r="K125" s="79" t="s">
        <v>54</v>
      </c>
      <c r="L125" s="228" t="s">
        <v>57</v>
      </c>
    </row>
    <row r="126" spans="1:12" ht="15.75">
      <c r="A126" s="223"/>
      <c r="B126" s="47" t="s">
        <v>23</v>
      </c>
      <c r="C126" s="47"/>
      <c r="D126" s="47"/>
      <c r="E126" s="47"/>
      <c r="F126" s="47"/>
      <c r="G126" s="47">
        <f>SUM(G115:G125)</f>
        <v>0</v>
      </c>
      <c r="H126" s="47">
        <f t="shared" ref="H126:J126" si="16">SUM(H115:H125)</f>
        <v>407.8</v>
      </c>
      <c r="I126" s="47">
        <f t="shared" si="16"/>
        <v>20.399999999999999</v>
      </c>
      <c r="J126" s="47">
        <f t="shared" si="16"/>
        <v>428.20000000000005</v>
      </c>
      <c r="K126" s="47"/>
      <c r="L126" s="224"/>
    </row>
    <row r="127" spans="1:12" ht="16.5" thickBot="1">
      <c r="A127" s="229"/>
      <c r="B127" s="230" t="s">
        <v>197</v>
      </c>
      <c r="C127" s="230"/>
      <c r="D127" s="230"/>
      <c r="E127" s="230"/>
      <c r="F127" s="230"/>
      <c r="G127" s="231">
        <f>G49+G112+G126+G26+G63+G75+G88+G99</f>
        <v>11.3</v>
      </c>
      <c r="H127" s="231">
        <f>H49+H112+H126+H26+H63+H75+H88+H99</f>
        <v>7518.232</v>
      </c>
      <c r="I127" s="231">
        <f>I49+I112+I126+I26+I63+I75+I88+I99</f>
        <v>196.3</v>
      </c>
      <c r="J127" s="231">
        <f>J49+J112+J126+J26+J63+J75+J88+J99</f>
        <v>7725.8320000000003</v>
      </c>
      <c r="K127" s="230"/>
      <c r="L127" s="232"/>
    </row>
    <row r="128" spans="1:12" ht="15.75">
      <c r="A128" s="233"/>
      <c r="B128" s="234"/>
      <c r="C128" s="234"/>
      <c r="D128" s="234"/>
      <c r="E128" s="234"/>
      <c r="F128" s="234"/>
      <c r="G128" s="235"/>
      <c r="H128" s="235"/>
      <c r="I128" s="235"/>
      <c r="J128" s="235"/>
      <c r="K128" s="234"/>
      <c r="L128" s="234"/>
    </row>
    <row r="129" spans="1:12" ht="15.75">
      <c r="A129" s="233"/>
      <c r="B129" s="234"/>
      <c r="C129" s="234"/>
      <c r="D129" s="234"/>
      <c r="E129" s="234"/>
      <c r="F129" s="234"/>
      <c r="G129" s="235"/>
      <c r="H129" s="235"/>
      <c r="I129" s="235"/>
      <c r="J129" s="235"/>
      <c r="K129" s="234"/>
      <c r="L129" s="234"/>
    </row>
    <row r="130" spans="1:12" ht="15.75">
      <c r="A130" s="233"/>
      <c r="B130" s="234"/>
      <c r="C130" s="234"/>
      <c r="D130" s="234"/>
      <c r="E130" s="234"/>
      <c r="F130" s="234"/>
      <c r="G130" s="235"/>
      <c r="H130" s="235"/>
      <c r="I130" s="235"/>
      <c r="J130" s="235"/>
      <c r="K130" s="234"/>
      <c r="L130" s="234"/>
    </row>
    <row r="131" spans="1:12" ht="15.75">
      <c r="A131" s="233"/>
      <c r="B131" s="234"/>
      <c r="C131" s="234"/>
      <c r="D131" s="234"/>
      <c r="E131" s="234"/>
      <c r="F131" s="234"/>
      <c r="G131" s="235"/>
      <c r="H131" s="235"/>
      <c r="I131" s="235"/>
      <c r="J131" s="235"/>
      <c r="K131" s="234"/>
      <c r="L131" s="234"/>
    </row>
    <row r="132" spans="1:12" ht="15.75">
      <c r="A132" s="233"/>
      <c r="B132" s="234"/>
      <c r="C132" s="234"/>
      <c r="D132" s="234"/>
      <c r="E132" s="234"/>
      <c r="F132" s="234"/>
      <c r="G132" s="235"/>
      <c r="H132" s="235"/>
      <c r="I132" s="235"/>
      <c r="J132" s="235"/>
      <c r="K132" s="234"/>
      <c r="L132" s="234"/>
    </row>
    <row r="133" spans="1:12" ht="15.75">
      <c r="A133" s="101"/>
      <c r="B133" s="101"/>
      <c r="C133" s="101"/>
      <c r="D133" s="101"/>
      <c r="E133" s="101"/>
      <c r="F133" s="101"/>
      <c r="G133" s="101"/>
      <c r="H133" s="101"/>
      <c r="I133" s="101"/>
      <c r="J133" s="101"/>
      <c r="K133" s="101"/>
      <c r="L133" s="101"/>
    </row>
    <row r="134" spans="1:12" ht="15.75">
      <c r="A134" s="101"/>
      <c r="B134" s="102" t="s">
        <v>195</v>
      </c>
      <c r="C134" s="102"/>
      <c r="D134" s="102"/>
      <c r="E134" s="102"/>
      <c r="F134" s="102"/>
      <c r="G134" s="102"/>
      <c r="H134" s="102"/>
      <c r="I134" s="102"/>
      <c r="J134" s="102" t="s">
        <v>196</v>
      </c>
      <c r="K134" s="102"/>
      <c r="L134" s="102"/>
    </row>
    <row r="135" spans="1:12" ht="15.75">
      <c r="A135" s="101"/>
      <c r="B135" s="101" t="s">
        <v>199</v>
      </c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</row>
    <row r="136" spans="1:12" ht="15.75">
      <c r="A136" s="101"/>
      <c r="B136" s="101"/>
      <c r="C136" s="101"/>
      <c r="D136" s="101"/>
      <c r="E136" s="101"/>
      <c r="F136" s="101"/>
      <c r="G136" s="101"/>
      <c r="H136" s="101"/>
      <c r="I136" s="101"/>
      <c r="J136" s="101"/>
      <c r="K136" s="101"/>
      <c r="L136" s="101"/>
    </row>
    <row r="137" spans="1:12" ht="15.75">
      <c r="L137" s="101"/>
    </row>
    <row r="138" spans="1:12" ht="15.75">
      <c r="A138" s="101"/>
      <c r="B138" s="101"/>
      <c r="C138" s="101"/>
      <c r="D138" s="101"/>
      <c r="E138" s="101"/>
      <c r="F138" s="101"/>
      <c r="G138" s="101"/>
      <c r="H138" s="101"/>
      <c r="I138" s="101"/>
      <c r="J138" s="101"/>
      <c r="K138" s="101"/>
      <c r="L138" s="101"/>
    </row>
    <row r="139" spans="1:12" ht="15.75">
      <c r="A139" s="101"/>
      <c r="B139" s="101"/>
      <c r="C139" s="101"/>
      <c r="D139" s="101"/>
      <c r="E139" s="101"/>
      <c r="F139" s="101"/>
      <c r="G139" s="101"/>
      <c r="H139" s="101"/>
      <c r="I139" s="101"/>
      <c r="J139" s="101"/>
      <c r="K139" s="101"/>
      <c r="L139" s="101"/>
    </row>
    <row r="140" spans="1:12" ht="15.75">
      <c r="A140" s="101"/>
      <c r="B140" s="101"/>
      <c r="C140" s="101"/>
      <c r="D140" s="101"/>
      <c r="E140" s="101"/>
      <c r="F140" s="101"/>
      <c r="G140" s="101"/>
      <c r="H140" s="101"/>
      <c r="I140" s="101"/>
      <c r="J140" s="101"/>
      <c r="K140" s="101"/>
      <c r="L140" s="101"/>
    </row>
    <row r="141" spans="1:12" ht="15.75">
      <c r="A141" s="101"/>
      <c r="B141" s="101"/>
      <c r="C141" s="101"/>
      <c r="D141" s="101"/>
      <c r="E141" s="101"/>
      <c r="F141" s="101"/>
      <c r="G141" s="101"/>
      <c r="H141" s="101"/>
      <c r="I141" s="101"/>
      <c r="J141" s="101"/>
      <c r="K141" s="101"/>
      <c r="L141" s="101"/>
    </row>
    <row r="142" spans="1:12" ht="15.75">
      <c r="A142" s="101"/>
      <c r="B142" s="101"/>
      <c r="C142" s="101"/>
      <c r="D142" s="101"/>
      <c r="E142" s="101"/>
      <c r="F142" s="101"/>
      <c r="G142" s="101"/>
      <c r="H142" s="101"/>
      <c r="I142" s="101"/>
      <c r="J142" s="101"/>
      <c r="K142" s="101"/>
      <c r="L142" s="101"/>
    </row>
  </sheetData>
  <mergeCells count="91">
    <mergeCell ref="I2:L2"/>
    <mergeCell ref="I3:L3"/>
    <mergeCell ref="I4:L4"/>
    <mergeCell ref="F16:F18"/>
    <mergeCell ref="K16:K18"/>
    <mergeCell ref="E9:E25"/>
    <mergeCell ref="L16:L18"/>
    <mergeCell ref="A5:A6"/>
    <mergeCell ref="A16:A18"/>
    <mergeCell ref="C16:C18"/>
    <mergeCell ref="B5:M5"/>
    <mergeCell ref="B6:M6"/>
    <mergeCell ref="A7:A8"/>
    <mergeCell ref="B7:B8"/>
    <mergeCell ref="C7:C8"/>
    <mergeCell ref="D7:D8"/>
    <mergeCell ref="E7:E8"/>
    <mergeCell ref="F7:F8"/>
    <mergeCell ref="G7:J7"/>
    <mergeCell ref="K7:K8"/>
    <mergeCell ref="L7:L8"/>
    <mergeCell ref="I1:L1"/>
    <mergeCell ref="F113:F114"/>
    <mergeCell ref="L50:L51"/>
    <mergeCell ref="E52:E62"/>
    <mergeCell ref="K113:K114"/>
    <mergeCell ref="L113:L114"/>
    <mergeCell ref="G50:J50"/>
    <mergeCell ref="K50:K51"/>
    <mergeCell ref="F100:F101"/>
    <mergeCell ref="G100:J100"/>
    <mergeCell ref="K100:K101"/>
    <mergeCell ref="L100:L101"/>
    <mergeCell ref="E102:E111"/>
    <mergeCell ref="K76:K77"/>
    <mergeCell ref="L76:L77"/>
    <mergeCell ref="K89:K90"/>
    <mergeCell ref="B113:B114"/>
    <mergeCell ref="G113:J113"/>
    <mergeCell ref="E113:E114"/>
    <mergeCell ref="D113:D114"/>
    <mergeCell ref="C113:C114"/>
    <mergeCell ref="A100:A101"/>
    <mergeCell ref="B100:B101"/>
    <mergeCell ref="C100:C101"/>
    <mergeCell ref="D100:D101"/>
    <mergeCell ref="E100:E101"/>
    <mergeCell ref="L89:L90"/>
    <mergeCell ref="K64:K65"/>
    <mergeCell ref="L64:L65"/>
    <mergeCell ref="G89:J89"/>
    <mergeCell ref="G64:J64"/>
    <mergeCell ref="E91:E98"/>
    <mergeCell ref="A76:A77"/>
    <mergeCell ref="B76:B77"/>
    <mergeCell ref="C76:C77"/>
    <mergeCell ref="D76:D77"/>
    <mergeCell ref="E76:E77"/>
    <mergeCell ref="G76:J76"/>
    <mergeCell ref="F89:F90"/>
    <mergeCell ref="A64:A65"/>
    <mergeCell ref="B64:B65"/>
    <mergeCell ref="C64:C65"/>
    <mergeCell ref="D64:D65"/>
    <mergeCell ref="E66:E74"/>
    <mergeCell ref="E35:E39"/>
    <mergeCell ref="E41:E46"/>
    <mergeCell ref="E64:E65"/>
    <mergeCell ref="F64:F65"/>
    <mergeCell ref="A89:A90"/>
    <mergeCell ref="B89:B90"/>
    <mergeCell ref="C89:C90"/>
    <mergeCell ref="D89:D90"/>
    <mergeCell ref="E89:E90"/>
    <mergeCell ref="E78:E87"/>
    <mergeCell ref="F76:F77"/>
    <mergeCell ref="B50:B51"/>
    <mergeCell ref="C50:C51"/>
    <mergeCell ref="D50:D51"/>
    <mergeCell ref="E50:E51"/>
    <mergeCell ref="F50:F51"/>
    <mergeCell ref="F27:F28"/>
    <mergeCell ref="G27:J27"/>
    <mergeCell ref="K27:K28"/>
    <mergeCell ref="L27:L28"/>
    <mergeCell ref="E29:E33"/>
    <mergeCell ref="A27:A28"/>
    <mergeCell ref="B27:B28"/>
    <mergeCell ref="C27:C28"/>
    <mergeCell ref="D27:D28"/>
    <mergeCell ref="E27:E28"/>
  </mergeCells>
  <pageMargins left="0.25" right="0.25" top="0.75" bottom="0.75" header="0.3" footer="0.3"/>
  <pageSetup paperSize="9" scale="75" orientation="landscape" horizontalDpi="180" verticalDpi="180" r:id="rId1"/>
  <rowBreaks count="4" manualBreakCount="4">
    <brk id="26" max="11" man="1"/>
    <brk id="49" max="11" man="1"/>
    <brk id="70" max="11" man="1"/>
    <brk id="9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2016-05-10T08:46:30Z</dcterms:modified>
</cp:coreProperties>
</file>