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0875" activeTab="0"/>
  </bookViews>
  <sheets>
    <sheet name="2272" sheetId="1" r:id="rId1"/>
  </sheets>
  <definedNames>
    <definedName name="_xlnm.Print_Area" localSheetId="0">'2272'!$A$1:$O$48</definedName>
  </definedNames>
  <calcPr fullCalcOnLoad="1"/>
</workbook>
</file>

<file path=xl/sharedStrings.xml><?xml version="1.0" encoding="utf-8"?>
<sst xmlns="http://schemas.openxmlformats.org/spreadsheetml/2006/main" count="38" uniqueCount="31">
  <si>
    <t>Додаток №2</t>
  </si>
  <si>
    <t xml:space="preserve">до рішення виконавчого комітету </t>
  </si>
  <si>
    <t xml:space="preserve">від                                №  </t>
  </si>
  <si>
    <t>куб.м</t>
  </si>
  <si>
    <t>№</t>
  </si>
  <si>
    <t>Назва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</si>
  <si>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</si>
  <si>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</si>
  <si>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</si>
  <si>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</si>
  <si>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</si>
  <si>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</si>
  <si>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</si>
  <si>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</si>
  <si>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</si>
  <si>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Жовтень</t>
  </si>
  <si>
    <t>Листопад</t>
  </si>
  <si>
    <t>Грудень</t>
  </si>
  <si>
    <t>Всього на рік</t>
  </si>
  <si>
    <t>1.</t>
  </si>
  <si>
    <t>Затверджено</t>
  </si>
  <si>
    <t xml:space="preserve">Опорний пункт по вул.Карбишева, 17(КТКВК 250404 )  </t>
  </si>
  <si>
    <t xml:space="preserve">Внесено зміни </t>
  </si>
  <si>
    <t>Затверджено з урахуванням змін</t>
  </si>
  <si>
    <t>Затверджено, разом:</t>
  </si>
  <si>
    <t xml:space="preserve">Внесено зміни, разом: </t>
  </si>
  <si>
    <t>Затверджено з урахуванням змін, разом:</t>
  </si>
  <si>
    <t>Зміни до лімітів споживання водопостачання та водовідведення на 2016 рік по головному розпоряднику коштів 
"Виконавчий комітет Сумської міської ради"</t>
  </si>
  <si>
    <t>Комунальна установа "Центр матері та дитини" (КТКВК 091106)</t>
  </si>
  <si>
    <t>Заступник начальника відділу бухгалтерського обліку та звітності</t>
  </si>
  <si>
    <t>В.В.Цилюрик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</si>
</sst>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sz val="16"/>
      <color indexed="12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3"/>
      <color indexed="12"/>
      <name val="Times New Roman"/>
      <family val="1"/>
    </font>
    <font>
      <sz val="13"/>
      <color indexed="12"/>
      <name val="Times New Roman"/>
      <family val="1"/>
    </font>
    <font>
      <sz val="14"/>
      <color indexed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2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22" fillId="0" borderId="0" xfId="0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 shrinkToFit="1"/>
    </xf>
    <xf numFmtId="0" fontId="30" fillId="0" borderId="0" xfId="0" applyFont="1" applyFill="1" applyAlignment="1">
      <alignment wrapText="1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2" fontId="30" fillId="0" borderId="0" xfId="0" applyNumberFormat="1" applyFont="1" applyFill="1" applyBorder="1" applyAlignment="1">
      <alignment horizontal="center" vertical="center" shrinkToFit="1"/>
    </xf>
    <xf numFmtId="2" fontId="29" fillId="0" borderId="0" xfId="0" applyNumberFormat="1" applyFont="1" applyFill="1" applyBorder="1" applyAlignment="1">
      <alignment horizontal="center" vertical="center" shrinkToFit="1"/>
    </xf>
    <xf numFmtId="0" fontId="30" fillId="0" borderId="0" xfId="0" applyFont="1" applyFill="1" applyAlignment="1">
      <alignment/>
    </xf>
    <xf numFmtId="0" fontId="22" fillId="0" borderId="14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 wrapText="1"/>
    </xf>
    <xf numFmtId="4" fontId="31" fillId="0" borderId="16" xfId="54" applyNumberFormat="1" applyFont="1" applyFill="1" applyBorder="1" applyAlignment="1">
      <alignment horizontal="center" vertical="center"/>
      <protection/>
    </xf>
    <xf numFmtId="4" fontId="31" fillId="0" borderId="17" xfId="54" applyNumberFormat="1" applyFont="1" applyFill="1" applyBorder="1" applyAlignment="1">
      <alignment horizontal="center" vertical="center"/>
      <protection/>
    </xf>
    <xf numFmtId="4" fontId="31" fillId="0" borderId="18" xfId="54" applyNumberFormat="1" applyFont="1" applyFill="1" applyBorder="1" applyAlignment="1">
      <alignment horizontal="center" vertical="center"/>
      <protection/>
    </xf>
    <xf numFmtId="4" fontId="31" fillId="0" borderId="19" xfId="0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left" vertical="center" wrapText="1"/>
    </xf>
    <xf numFmtId="4" fontId="31" fillId="0" borderId="21" xfId="54" applyNumberFormat="1" applyFont="1" applyFill="1" applyBorder="1" applyAlignment="1">
      <alignment horizontal="center" vertical="center"/>
      <protection/>
    </xf>
    <xf numFmtId="4" fontId="31" fillId="0" borderId="22" xfId="54" applyNumberFormat="1" applyFont="1" applyFill="1" applyBorder="1" applyAlignment="1">
      <alignment horizontal="center" vertical="center"/>
      <protection/>
    </xf>
    <xf numFmtId="4" fontId="31" fillId="0" borderId="23" xfId="54" applyNumberFormat="1" applyFont="1" applyFill="1" applyBorder="1" applyAlignment="1">
      <alignment horizontal="center" vertical="center"/>
      <protection/>
    </xf>
    <xf numFmtId="4" fontId="31" fillId="0" borderId="24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left" vertical="center" wrapText="1"/>
    </xf>
    <xf numFmtId="4" fontId="31" fillId="0" borderId="26" xfId="54" applyNumberFormat="1" applyFont="1" applyFill="1" applyBorder="1" applyAlignment="1">
      <alignment horizontal="center" vertical="center"/>
      <protection/>
    </xf>
    <xf numFmtId="4" fontId="31" fillId="0" borderId="27" xfId="54" applyNumberFormat="1" applyFont="1" applyFill="1" applyBorder="1" applyAlignment="1">
      <alignment horizontal="center" vertical="center"/>
      <protection/>
    </xf>
    <xf numFmtId="4" fontId="31" fillId="0" borderId="28" xfId="54" applyNumberFormat="1" applyFont="1" applyFill="1" applyBorder="1" applyAlignment="1">
      <alignment horizontal="center" vertical="center"/>
      <protection/>
    </xf>
    <xf numFmtId="4" fontId="31" fillId="0" borderId="29" xfId="54" applyNumberFormat="1" applyFont="1" applyFill="1" applyBorder="1" applyAlignment="1">
      <alignment horizontal="center" vertical="center"/>
      <protection/>
    </xf>
    <xf numFmtId="0" fontId="31" fillId="0" borderId="30" xfId="0" applyFont="1" applyFill="1" applyBorder="1" applyAlignment="1">
      <alignment horizontal="left" vertical="center" wrapText="1"/>
    </xf>
    <xf numFmtId="4" fontId="22" fillId="0" borderId="31" xfId="54" applyNumberFormat="1" applyFont="1" applyFill="1" applyBorder="1" applyAlignment="1">
      <alignment horizontal="center" vertical="center"/>
      <protection/>
    </xf>
    <xf numFmtId="4" fontId="22" fillId="0" borderId="32" xfId="54" applyNumberFormat="1" applyFont="1" applyFill="1" applyBorder="1" applyAlignment="1">
      <alignment horizontal="center" vertical="center"/>
      <protection/>
    </xf>
    <xf numFmtId="4" fontId="22" fillId="0" borderId="33" xfId="54" applyNumberFormat="1" applyFont="1" applyFill="1" applyBorder="1" applyAlignment="1">
      <alignment horizontal="center" vertical="center"/>
      <protection/>
    </xf>
    <xf numFmtId="4" fontId="22" fillId="0" borderId="34" xfId="54" applyNumberFormat="1" applyFont="1" applyFill="1" applyBorder="1" applyAlignment="1">
      <alignment horizontal="center" vertical="center"/>
      <protection/>
    </xf>
    <xf numFmtId="0" fontId="31" fillId="0" borderId="35" xfId="0" applyFont="1" applyFill="1" applyBorder="1" applyAlignment="1">
      <alignment horizontal="left" vertical="center" wrapText="1"/>
    </xf>
    <xf numFmtId="183" fontId="31" fillId="0" borderId="21" xfId="54" applyNumberFormat="1" applyFont="1" applyFill="1" applyBorder="1" applyAlignment="1">
      <alignment horizontal="center" vertical="center"/>
      <protection/>
    </xf>
    <xf numFmtId="183" fontId="31" fillId="0" borderId="22" xfId="54" applyNumberFormat="1" applyFont="1" applyFill="1" applyBorder="1" applyAlignment="1">
      <alignment horizontal="center" vertical="center"/>
      <protection/>
    </xf>
    <xf numFmtId="183" fontId="31" fillId="0" borderId="36" xfId="54" applyNumberFormat="1" applyFont="1" applyFill="1" applyBorder="1" applyAlignment="1">
      <alignment horizontal="center" vertical="center"/>
      <protection/>
    </xf>
    <xf numFmtId="181" fontId="31" fillId="0" borderId="24" xfId="0" applyNumberFormat="1" applyFont="1" applyFill="1" applyBorder="1" applyAlignment="1">
      <alignment horizontal="center" vertical="center"/>
    </xf>
    <xf numFmtId="181" fontId="31" fillId="0" borderId="26" xfId="53" applyNumberFormat="1" applyFont="1" applyFill="1" applyBorder="1" applyAlignment="1">
      <alignment horizontal="center" vertical="center"/>
      <protection/>
    </xf>
    <xf numFmtId="181" fontId="31" fillId="0" borderId="27" xfId="53" applyNumberFormat="1" applyFont="1" applyFill="1" applyBorder="1" applyAlignment="1">
      <alignment horizontal="center" vertical="center"/>
      <protection/>
    </xf>
    <xf numFmtId="181" fontId="31" fillId="0" borderId="37" xfId="53" applyNumberFormat="1" applyFont="1" applyFill="1" applyBorder="1" applyAlignment="1">
      <alignment horizontal="center" vertical="center"/>
      <protection/>
    </xf>
    <xf numFmtId="181" fontId="31" fillId="0" borderId="29" xfId="0" applyNumberFormat="1" applyFont="1" applyFill="1" applyBorder="1" applyAlignment="1">
      <alignment horizontal="center" vertical="center"/>
    </xf>
    <xf numFmtId="181" fontId="22" fillId="0" borderId="30" xfId="53" applyNumberFormat="1" applyFont="1" applyFill="1" applyBorder="1" applyAlignment="1">
      <alignment horizontal="center" vertical="center"/>
      <protection/>
    </xf>
    <xf numFmtId="181" fontId="22" fillId="0" borderId="32" xfId="53" applyNumberFormat="1" applyFont="1" applyFill="1" applyBorder="1" applyAlignment="1">
      <alignment horizontal="center" vertical="center"/>
      <protection/>
    </xf>
    <xf numFmtId="181" fontId="22" fillId="0" borderId="34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2" fontId="31" fillId="0" borderId="0" xfId="0" applyNumberFormat="1" applyFont="1" applyFill="1" applyBorder="1" applyAlignment="1">
      <alignment/>
    </xf>
    <xf numFmtId="2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2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2" fontId="34" fillId="0" borderId="0" xfId="0" applyNumberFormat="1" applyFont="1" applyFill="1" applyBorder="1" applyAlignment="1">
      <alignment horizontal="center" vertical="center" shrinkToFit="1"/>
    </xf>
    <xf numFmtId="2" fontId="33" fillId="0" borderId="0" xfId="0" applyNumberFormat="1" applyFont="1" applyFill="1" applyBorder="1" applyAlignment="1">
      <alignment horizontal="center" vertical="center" shrinkToFit="1"/>
    </xf>
    <xf numFmtId="0" fontId="34" fillId="0" borderId="0" xfId="0" applyFont="1" applyFill="1" applyAlignment="1">
      <alignment/>
    </xf>
    <xf numFmtId="0" fontId="26" fillId="0" borderId="14" xfId="0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 wrapText="1"/>
    </xf>
    <xf numFmtId="4" fontId="35" fillId="0" borderId="16" xfId="54" applyNumberFormat="1" applyFont="1" applyFill="1" applyBorder="1" applyAlignment="1">
      <alignment horizontal="center" vertical="center"/>
      <protection/>
    </xf>
    <xf numFmtId="4" fontId="35" fillId="0" borderId="17" xfId="54" applyNumberFormat="1" applyFont="1" applyFill="1" applyBorder="1" applyAlignment="1">
      <alignment horizontal="center" vertical="center"/>
      <protection/>
    </xf>
    <xf numFmtId="4" fontId="35" fillId="0" borderId="18" xfId="54" applyNumberFormat="1" applyFont="1" applyFill="1" applyBorder="1" applyAlignment="1">
      <alignment horizontal="center" vertical="center"/>
      <protection/>
    </xf>
    <xf numFmtId="4" fontId="35" fillId="0" borderId="19" xfId="0" applyNumberFormat="1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left" vertical="center" wrapText="1"/>
    </xf>
    <xf numFmtId="4" fontId="35" fillId="0" borderId="21" xfId="54" applyNumberFormat="1" applyFont="1" applyFill="1" applyBorder="1" applyAlignment="1">
      <alignment horizontal="center" vertical="center"/>
      <protection/>
    </xf>
    <xf numFmtId="4" fontId="35" fillId="0" borderId="22" xfId="54" applyNumberFormat="1" applyFont="1" applyFill="1" applyBorder="1" applyAlignment="1">
      <alignment horizontal="center" vertical="center"/>
      <protection/>
    </xf>
    <xf numFmtId="4" fontId="35" fillId="0" borderId="23" xfId="54" applyNumberFormat="1" applyFont="1" applyFill="1" applyBorder="1" applyAlignment="1">
      <alignment horizontal="center" vertical="center"/>
      <protection/>
    </xf>
    <xf numFmtId="4" fontId="35" fillId="0" borderId="24" xfId="0" applyNumberFormat="1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left" vertical="center" wrapText="1"/>
    </xf>
    <xf numFmtId="4" fontId="35" fillId="0" borderId="26" xfId="54" applyNumberFormat="1" applyFont="1" applyFill="1" applyBorder="1" applyAlignment="1">
      <alignment horizontal="center" vertical="center"/>
      <protection/>
    </xf>
    <xf numFmtId="4" fontId="35" fillId="0" borderId="27" xfId="54" applyNumberFormat="1" applyFont="1" applyFill="1" applyBorder="1" applyAlignment="1">
      <alignment horizontal="center" vertical="center"/>
      <protection/>
    </xf>
    <xf numFmtId="4" fontId="35" fillId="0" borderId="28" xfId="54" applyNumberFormat="1" applyFont="1" applyFill="1" applyBorder="1" applyAlignment="1">
      <alignment horizontal="center" vertical="center"/>
      <protection/>
    </xf>
    <xf numFmtId="4" fontId="35" fillId="0" borderId="29" xfId="54" applyNumberFormat="1" applyFont="1" applyFill="1" applyBorder="1" applyAlignment="1">
      <alignment horizontal="center" vertical="center"/>
      <protection/>
    </xf>
    <xf numFmtId="0" fontId="35" fillId="0" borderId="30" xfId="0" applyFont="1" applyFill="1" applyBorder="1" applyAlignment="1">
      <alignment horizontal="left" vertical="center" wrapText="1"/>
    </xf>
    <xf numFmtId="4" fontId="26" fillId="0" borderId="31" xfId="54" applyNumberFormat="1" applyFont="1" applyFill="1" applyBorder="1" applyAlignment="1">
      <alignment horizontal="center" vertical="center"/>
      <protection/>
    </xf>
    <xf numFmtId="4" fontId="26" fillId="0" borderId="32" xfId="54" applyNumberFormat="1" applyFont="1" applyFill="1" applyBorder="1" applyAlignment="1">
      <alignment horizontal="center" vertical="center"/>
      <protection/>
    </xf>
    <xf numFmtId="4" fontId="26" fillId="0" borderId="33" xfId="54" applyNumberFormat="1" applyFont="1" applyFill="1" applyBorder="1" applyAlignment="1">
      <alignment horizontal="center" vertical="center"/>
      <protection/>
    </xf>
    <xf numFmtId="4" fontId="26" fillId="0" borderId="34" xfId="54" applyNumberFormat="1" applyFont="1" applyFill="1" applyBorder="1" applyAlignment="1">
      <alignment horizontal="center" vertical="center"/>
      <protection/>
    </xf>
    <xf numFmtId="0" fontId="35" fillId="0" borderId="35" xfId="0" applyFont="1" applyFill="1" applyBorder="1" applyAlignment="1">
      <alignment horizontal="left" vertical="center" wrapText="1"/>
    </xf>
    <xf numFmtId="183" fontId="35" fillId="0" borderId="21" xfId="54" applyNumberFormat="1" applyFont="1" applyFill="1" applyBorder="1" applyAlignment="1">
      <alignment horizontal="center" vertical="center"/>
      <protection/>
    </xf>
    <xf numFmtId="183" fontId="35" fillId="0" borderId="22" xfId="54" applyNumberFormat="1" applyFont="1" applyFill="1" applyBorder="1" applyAlignment="1">
      <alignment horizontal="center" vertical="center"/>
      <protection/>
    </xf>
    <xf numFmtId="183" fontId="35" fillId="0" borderId="36" xfId="54" applyNumberFormat="1" applyFont="1" applyFill="1" applyBorder="1" applyAlignment="1">
      <alignment horizontal="center" vertical="center"/>
      <protection/>
    </xf>
    <xf numFmtId="181" fontId="35" fillId="0" borderId="24" xfId="0" applyNumberFormat="1" applyFont="1" applyFill="1" applyBorder="1" applyAlignment="1">
      <alignment horizontal="center" vertical="center"/>
    </xf>
    <xf numFmtId="181" fontId="35" fillId="0" borderId="26" xfId="53" applyNumberFormat="1" applyFont="1" applyFill="1" applyBorder="1" applyAlignment="1">
      <alignment horizontal="center" vertical="center"/>
      <protection/>
    </xf>
    <xf numFmtId="181" fontId="35" fillId="0" borderId="27" xfId="53" applyNumberFormat="1" applyFont="1" applyFill="1" applyBorder="1" applyAlignment="1">
      <alignment horizontal="center" vertical="center"/>
      <protection/>
    </xf>
    <xf numFmtId="181" fontId="35" fillId="0" borderId="37" xfId="53" applyNumberFormat="1" applyFont="1" applyFill="1" applyBorder="1" applyAlignment="1">
      <alignment horizontal="center" vertical="center"/>
      <protection/>
    </xf>
    <xf numFmtId="181" fontId="35" fillId="0" borderId="29" xfId="0" applyNumberFormat="1" applyFont="1" applyFill="1" applyBorder="1" applyAlignment="1">
      <alignment horizontal="center" vertical="center"/>
    </xf>
    <xf numFmtId="181" fontId="26" fillId="0" borderId="30" xfId="53" applyNumberFormat="1" applyFont="1" applyFill="1" applyBorder="1" applyAlignment="1">
      <alignment horizontal="center" vertical="center"/>
      <protection/>
    </xf>
    <xf numFmtId="181" fontId="26" fillId="0" borderId="32" xfId="53" applyNumberFormat="1" applyFont="1" applyFill="1" applyBorder="1" applyAlignment="1">
      <alignment horizontal="center" vertical="center"/>
      <protection/>
    </xf>
    <xf numFmtId="181" fontId="26" fillId="0" borderId="34" xfId="0" applyNumberFormat="1" applyFont="1" applyFill="1" applyBorder="1" applyAlignment="1">
      <alignment horizontal="center" vertical="center"/>
    </xf>
    <xf numFmtId="4" fontId="35" fillId="0" borderId="37" xfId="54" applyNumberFormat="1" applyFont="1" applyFill="1" applyBorder="1" applyAlignment="1">
      <alignment horizontal="center" vertical="center"/>
      <protection/>
    </xf>
    <xf numFmtId="4" fontId="35" fillId="0" borderId="29" xfId="0" applyNumberFormat="1" applyFont="1" applyFill="1" applyBorder="1" applyAlignment="1">
      <alignment horizontal="center" vertical="center"/>
    </xf>
    <xf numFmtId="4" fontId="26" fillId="0" borderId="34" xfId="0" applyNumberFormat="1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4" fontId="22" fillId="0" borderId="38" xfId="54" applyNumberFormat="1" applyFont="1" applyFill="1" applyBorder="1" applyAlignment="1">
      <alignment horizontal="center" vertical="center"/>
      <protection/>
    </xf>
    <xf numFmtId="181" fontId="30" fillId="0" borderId="0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4" fontId="22" fillId="0" borderId="14" xfId="54" applyNumberFormat="1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181" fontId="29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22" fillId="0" borderId="39" xfId="0" applyFont="1" applyFill="1" applyBorder="1" applyAlignment="1">
      <alignment horizontal="left" vertical="center"/>
    </xf>
    <xf numFmtId="2" fontId="36" fillId="0" borderId="0" xfId="0" applyNumberFormat="1" applyFont="1" applyBorder="1" applyAlignment="1">
      <alignment/>
    </xf>
    <xf numFmtId="0" fontId="36" fillId="0" borderId="0" xfId="0" applyFont="1" applyFill="1" applyAlignment="1">
      <alignment horizontal="left" wrapText="1"/>
    </xf>
    <xf numFmtId="0" fontId="36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left" vertical="center"/>
    </xf>
    <xf numFmtId="0" fontId="26" fillId="0" borderId="40" xfId="0" applyFont="1" applyFill="1" applyBorder="1" applyAlignment="1">
      <alignment horizontal="left" vertical="center"/>
    </xf>
    <xf numFmtId="0" fontId="26" fillId="0" borderId="41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43" xfId="0" applyFont="1" applyFill="1" applyBorder="1" applyAlignment="1">
      <alignment horizontal="left" vertical="center" wrapText="1"/>
    </xf>
    <xf numFmtId="0" fontId="26" fillId="0" borderId="44" xfId="0" applyFont="1" applyFill="1" applyBorder="1" applyAlignment="1">
      <alignment horizontal="left" vertical="center" wrapText="1"/>
    </xf>
    <xf numFmtId="0" fontId="26" fillId="0" borderId="39" xfId="0" applyFont="1" applyFill="1" applyBorder="1" applyAlignment="1">
      <alignment horizontal="left" vertical="center"/>
    </xf>
    <xf numFmtId="0" fontId="26" fillId="0" borderId="45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46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left" vertical="center"/>
    </xf>
    <xf numFmtId="4" fontId="26" fillId="0" borderId="40" xfId="0" applyNumberFormat="1" applyFont="1" applyFill="1" applyBorder="1" applyAlignment="1">
      <alignment horizontal="left" vertical="center"/>
    </xf>
    <xf numFmtId="4" fontId="26" fillId="0" borderId="41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45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left" vertical="center"/>
    </xf>
    <xf numFmtId="0" fontId="37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ЕКВ 1160  06р." xfId="53"/>
    <cellStyle name="Обычный_Энергоносители 01011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E48"/>
  <sheetViews>
    <sheetView tabSelected="1" zoomScale="83" zoomScaleNormal="83" zoomScaleSheetLayoutView="75" workbookViewId="0" topLeftCell="A1">
      <selection activeCell="E53" sqref="E53"/>
    </sheetView>
  </sheetViews>
  <sheetFormatPr defaultColWidth="9.125" defaultRowHeight="12.75"/>
  <cols>
    <col min="1" max="1" width="6.25390625" style="1" customWidth="1"/>
    <col min="2" max="2" width="34.00390625" style="1" customWidth="1"/>
    <col min="3" max="4" width="12.75390625" style="1" customWidth="1"/>
    <col min="5" max="5" width="12.125" style="1" customWidth="1"/>
    <col min="6" max="6" width="12.25390625" style="1" customWidth="1"/>
    <col min="7" max="7" width="12.125" style="1" customWidth="1"/>
    <col min="8" max="8" width="12.25390625" style="1" customWidth="1"/>
    <col min="9" max="9" width="12.00390625" style="1" customWidth="1"/>
    <col min="10" max="10" width="12.25390625" style="1" customWidth="1"/>
    <col min="11" max="11" width="12.75390625" style="1" customWidth="1"/>
    <col min="12" max="12" width="12.625" style="1" customWidth="1"/>
    <col min="13" max="13" width="12.25390625" style="1" customWidth="1"/>
    <col min="14" max="14" width="12.625" style="1" customWidth="1"/>
    <col min="15" max="15" width="13.375" style="2" customWidth="1"/>
    <col min="16" max="16" width="18.375" style="2" customWidth="1"/>
    <col min="17" max="17" width="6.25390625" style="2" customWidth="1"/>
    <col min="18" max="18" width="48.375" style="3" customWidth="1"/>
    <col min="19" max="19" width="12.125" style="1" customWidth="1"/>
    <col min="20" max="20" width="11.75390625" style="1" customWidth="1"/>
    <col min="21" max="21" width="12.00390625" style="1" customWidth="1"/>
    <col min="22" max="22" width="11.875" style="1" customWidth="1"/>
    <col min="23" max="23" width="9.875" style="1" customWidth="1"/>
    <col min="24" max="24" width="9.75390625" style="1" customWidth="1"/>
    <col min="25" max="25" width="10.00390625" style="1" customWidth="1"/>
    <col min="26" max="26" width="9.00390625" style="1" customWidth="1"/>
    <col min="27" max="27" width="10.625" style="1" customWidth="1"/>
    <col min="28" max="28" width="11.75390625" style="1" customWidth="1"/>
    <col min="29" max="29" width="11.625" style="1" customWidth="1"/>
    <col min="30" max="30" width="12.875" style="1" customWidth="1"/>
    <col min="31" max="31" width="15.25390625" style="1" customWidth="1"/>
    <col min="32" max="16384" width="9.125" style="1" customWidth="1"/>
  </cols>
  <sheetData>
    <row r="1" spans="12:18" s="5" customFormat="1" ht="18" customHeight="1">
      <c r="L1" s="141" t="s">
        <v>0</v>
      </c>
      <c r="M1" s="141"/>
      <c r="N1" s="141"/>
      <c r="O1" s="141"/>
      <c r="P1" s="7"/>
      <c r="Q1" s="7"/>
      <c r="R1" s="8"/>
    </row>
    <row r="2" spans="12:18" s="5" customFormat="1" ht="18.75">
      <c r="L2" s="142" t="s">
        <v>1</v>
      </c>
      <c r="M2" s="142"/>
      <c r="N2" s="142"/>
      <c r="O2" s="142"/>
      <c r="P2" s="7"/>
      <c r="Q2" s="7"/>
      <c r="R2" s="8"/>
    </row>
    <row r="3" spans="12:31" s="5" customFormat="1" ht="18.75">
      <c r="L3" s="142" t="s">
        <v>2</v>
      </c>
      <c r="M3" s="142"/>
      <c r="N3" s="142"/>
      <c r="O3" s="142"/>
      <c r="P3" s="7"/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2:31" s="5" customFormat="1" ht="18.75">
      <c r="L4" s="4"/>
      <c r="M4" s="4"/>
      <c r="N4" s="4"/>
      <c r="O4" s="4"/>
      <c r="P4" s="7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2:31" s="5" customFormat="1" ht="18.75" hidden="1">
      <c r="L5" s="12"/>
      <c r="M5" s="12"/>
      <c r="N5" s="12"/>
      <c r="O5" s="12"/>
      <c r="P5" s="7"/>
      <c r="Q5" s="7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9" customFormat="1" ht="37.5" customHeight="1">
      <c r="A6" s="143" t="s">
        <v>27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5:31" s="5" customFormat="1" ht="16.5" thickBot="1">
      <c r="O7" s="6" t="s">
        <v>3</v>
      </c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6"/>
    </row>
    <row r="8" spans="1:31" s="21" customFormat="1" ht="40.5" customHeight="1" thickBot="1">
      <c r="A8" s="13" t="s">
        <v>4</v>
      </c>
      <c r="B8" s="13" t="s">
        <v>5</v>
      </c>
      <c r="C8" s="14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16" t="s">
        <v>17</v>
      </c>
      <c r="O8" s="17" t="s">
        <v>18</v>
      </c>
      <c r="P8" s="18"/>
      <c r="Q8" s="19"/>
      <c r="R8" s="19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7" customFormat="1" ht="18.75" customHeight="1" hidden="1" thickBot="1">
      <c r="A9" s="145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7"/>
      <c r="P9" s="22"/>
      <c r="Q9" s="23"/>
      <c r="R9" s="24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6"/>
    </row>
    <row r="10" spans="1:31" s="27" customFormat="1" ht="18.75" customHeight="1" thickBot="1">
      <c r="A10" s="28" t="s">
        <v>19</v>
      </c>
      <c r="B10" s="154" t="s">
        <v>28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60"/>
      <c r="P10" s="29"/>
      <c r="Q10" s="30"/>
      <c r="R10" s="30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7" customFormat="1" ht="18.75" customHeight="1" hidden="1" thickBot="1">
      <c r="A11" s="156">
        <v>21</v>
      </c>
      <c r="B11" s="31" t="s">
        <v>20</v>
      </c>
      <c r="C11" s="32">
        <v>1830</v>
      </c>
      <c r="D11" s="33">
        <v>1976</v>
      </c>
      <c r="E11" s="33">
        <v>2261</v>
      </c>
      <c r="F11" s="33">
        <v>1482</v>
      </c>
      <c r="G11" s="33">
        <v>1236</v>
      </c>
      <c r="H11" s="33">
        <v>1645</v>
      </c>
      <c r="I11" s="33">
        <v>1225</v>
      </c>
      <c r="J11" s="33">
        <v>1332</v>
      </c>
      <c r="K11" s="33">
        <v>1391</v>
      </c>
      <c r="L11" s="33">
        <v>1564</v>
      </c>
      <c r="M11" s="33">
        <v>1766</v>
      </c>
      <c r="N11" s="34">
        <v>1792</v>
      </c>
      <c r="O11" s="35">
        <f>SUM(C11:N11)</f>
        <v>19500</v>
      </c>
      <c r="P11" s="22"/>
      <c r="Q11" s="23"/>
      <c r="R11" s="2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6"/>
    </row>
    <row r="12" spans="1:31" s="27" customFormat="1" ht="18.75" customHeight="1" hidden="1" thickBot="1">
      <c r="A12" s="157"/>
      <c r="B12" s="151" t="s">
        <v>21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3"/>
      <c r="P12" s="22"/>
      <c r="Q12" s="23"/>
      <c r="R12" s="2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6"/>
    </row>
    <row r="13" spans="1:31" s="27" customFormat="1" ht="24" customHeight="1" hidden="1" thickBot="1">
      <c r="A13" s="157"/>
      <c r="B13" s="36" t="s">
        <v>20</v>
      </c>
      <c r="C13" s="37">
        <v>25</v>
      </c>
      <c r="D13" s="38">
        <v>21</v>
      </c>
      <c r="E13" s="38">
        <v>21</v>
      </c>
      <c r="F13" s="38">
        <v>24</v>
      </c>
      <c r="G13" s="38">
        <v>21</v>
      </c>
      <c r="H13" s="38">
        <v>12</v>
      </c>
      <c r="I13" s="38">
        <v>7</v>
      </c>
      <c r="J13" s="38">
        <v>12</v>
      </c>
      <c r="K13" s="38">
        <v>13</v>
      </c>
      <c r="L13" s="38">
        <v>14</v>
      </c>
      <c r="M13" s="38">
        <v>26</v>
      </c>
      <c r="N13" s="39">
        <v>24</v>
      </c>
      <c r="O13" s="40">
        <f>SUM(C13:N13)</f>
        <v>220</v>
      </c>
      <c r="P13" s="22"/>
      <c r="Q13" s="23"/>
      <c r="R13" s="2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</row>
    <row r="14" spans="1:31" s="27" customFormat="1" ht="18.75" customHeight="1" hidden="1" thickBot="1">
      <c r="A14" s="157"/>
      <c r="B14" s="41" t="s">
        <v>22</v>
      </c>
      <c r="C14" s="42">
        <f>120-25</f>
        <v>95</v>
      </c>
      <c r="D14" s="43">
        <f>110-21</f>
        <v>89</v>
      </c>
      <c r="E14" s="43">
        <f>110-21</f>
        <v>89</v>
      </c>
      <c r="F14" s="43">
        <f>100-24</f>
        <v>76</v>
      </c>
      <c r="G14" s="43">
        <f>90-21</f>
        <v>69</v>
      </c>
      <c r="H14" s="43">
        <f>80-12</f>
        <v>68</v>
      </c>
      <c r="I14" s="43">
        <f>70-7</f>
        <v>63</v>
      </c>
      <c r="J14" s="43">
        <f>80-12</f>
        <v>68</v>
      </c>
      <c r="K14" s="43">
        <f>100-13</f>
        <v>87</v>
      </c>
      <c r="L14" s="43">
        <f>110-14</f>
        <v>96</v>
      </c>
      <c r="M14" s="43">
        <f>110-26</f>
        <v>84</v>
      </c>
      <c r="N14" s="44">
        <f>120-24</f>
        <v>96</v>
      </c>
      <c r="O14" s="45">
        <f>SUM(C14:N14)</f>
        <v>980</v>
      </c>
      <c r="P14" s="22"/>
      <c r="Q14" s="23"/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6"/>
    </row>
    <row r="15" spans="1:31" s="27" customFormat="1" ht="38.25" customHeight="1" hidden="1" thickBot="1">
      <c r="A15" s="158"/>
      <c r="B15" s="46" t="s">
        <v>23</v>
      </c>
      <c r="C15" s="47">
        <f aca="true" t="shared" si="0" ref="C15:N15">C13+C14</f>
        <v>120</v>
      </c>
      <c r="D15" s="48">
        <f t="shared" si="0"/>
        <v>110</v>
      </c>
      <c r="E15" s="48">
        <f t="shared" si="0"/>
        <v>110</v>
      </c>
      <c r="F15" s="48">
        <f t="shared" si="0"/>
        <v>100</v>
      </c>
      <c r="G15" s="48">
        <f t="shared" si="0"/>
        <v>90</v>
      </c>
      <c r="H15" s="48">
        <f t="shared" si="0"/>
        <v>80</v>
      </c>
      <c r="I15" s="48">
        <f t="shared" si="0"/>
        <v>70</v>
      </c>
      <c r="J15" s="48">
        <f t="shared" si="0"/>
        <v>80</v>
      </c>
      <c r="K15" s="48">
        <f t="shared" si="0"/>
        <v>100</v>
      </c>
      <c r="L15" s="48">
        <f t="shared" si="0"/>
        <v>110</v>
      </c>
      <c r="M15" s="48">
        <f t="shared" si="0"/>
        <v>110</v>
      </c>
      <c r="N15" s="49">
        <f t="shared" si="0"/>
        <v>120</v>
      </c>
      <c r="O15" s="50">
        <f>SUM(C15:N15)</f>
        <v>1200</v>
      </c>
      <c r="P15" s="22"/>
      <c r="Q15" s="23"/>
      <c r="R15" s="2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6"/>
    </row>
    <row r="16" spans="1:31" s="27" customFormat="1" ht="18.75" customHeight="1" hidden="1" thickBot="1">
      <c r="A16" s="28"/>
      <c r="B16" s="15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55"/>
      <c r="P16" s="29"/>
      <c r="Q16" s="30"/>
      <c r="R16" s="30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7" customFormat="1" ht="18.75" customHeight="1" hidden="1" thickBot="1">
      <c r="A17" s="156"/>
      <c r="B17" s="51" t="s">
        <v>20</v>
      </c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4"/>
      <c r="O17" s="55">
        <f>SUM(C17:N17)</f>
        <v>0</v>
      </c>
      <c r="P17" s="22"/>
      <c r="Q17" s="23"/>
      <c r="R17" s="2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6"/>
    </row>
    <row r="18" spans="1:31" s="27" customFormat="1" ht="18.75" customHeight="1" hidden="1" thickBot="1">
      <c r="A18" s="157"/>
      <c r="B18" s="41" t="s">
        <v>22</v>
      </c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59">
        <f>SUM(C18:N18)</f>
        <v>0</v>
      </c>
      <c r="P18" s="22"/>
      <c r="Q18" s="23"/>
      <c r="R18" s="2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</row>
    <row r="19" spans="1:31" s="27" customFormat="1" ht="38.25" customHeight="1" hidden="1" thickBot="1">
      <c r="A19" s="158"/>
      <c r="B19" s="46" t="s">
        <v>23</v>
      </c>
      <c r="C19" s="60">
        <f aca="true" t="shared" si="1" ref="C19:N19">C17+C18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  <c r="H19" s="61">
        <f t="shared" si="1"/>
        <v>0</v>
      </c>
      <c r="I19" s="61">
        <f t="shared" si="1"/>
        <v>0</v>
      </c>
      <c r="J19" s="61">
        <f t="shared" si="1"/>
        <v>0</v>
      </c>
      <c r="K19" s="61">
        <f t="shared" si="1"/>
        <v>0</v>
      </c>
      <c r="L19" s="61">
        <f t="shared" si="1"/>
        <v>0</v>
      </c>
      <c r="M19" s="61">
        <f t="shared" si="1"/>
        <v>0</v>
      </c>
      <c r="N19" s="61">
        <f t="shared" si="1"/>
        <v>0</v>
      </c>
      <c r="O19" s="62">
        <f>SUM(C19:N19)</f>
        <v>0</v>
      </c>
      <c r="P19" s="22"/>
      <c r="Q19" s="23"/>
      <c r="R19" s="24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6"/>
    </row>
    <row r="20" spans="1:31" s="27" customFormat="1" ht="18.75" customHeight="1" hidden="1" thickBot="1">
      <c r="A20" s="131"/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3"/>
      <c r="P20" s="22"/>
      <c r="Q20" s="23"/>
      <c r="R20" s="24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6"/>
    </row>
    <row r="21" spans="1:31" s="27" customFormat="1" ht="24.75" customHeight="1">
      <c r="A21" s="132"/>
      <c r="B21" s="41" t="s">
        <v>20</v>
      </c>
      <c r="C21" s="42">
        <v>22</v>
      </c>
      <c r="D21" s="43">
        <v>22</v>
      </c>
      <c r="E21" s="43">
        <v>22</v>
      </c>
      <c r="F21" s="43">
        <v>22</v>
      </c>
      <c r="G21" s="43">
        <v>22</v>
      </c>
      <c r="H21" s="43">
        <v>22</v>
      </c>
      <c r="I21" s="43">
        <v>22</v>
      </c>
      <c r="J21" s="43">
        <v>22</v>
      </c>
      <c r="K21" s="43">
        <v>22</v>
      </c>
      <c r="L21" s="43">
        <v>22</v>
      </c>
      <c r="M21" s="43">
        <v>22</v>
      </c>
      <c r="N21" s="44">
        <v>22</v>
      </c>
      <c r="O21" s="40">
        <f>SUM(C21:N21)</f>
        <v>264</v>
      </c>
      <c r="P21" s="22"/>
      <c r="Q21" s="23"/>
      <c r="R21" s="24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6"/>
    </row>
    <row r="22" spans="1:31" s="27" customFormat="1" ht="18.75" customHeight="1">
      <c r="A22" s="132"/>
      <c r="B22" s="41" t="s">
        <v>22</v>
      </c>
      <c r="C22" s="42">
        <v>-2</v>
      </c>
      <c r="D22" s="43">
        <v>2</v>
      </c>
      <c r="E22" s="43"/>
      <c r="F22" s="43">
        <v>-2</v>
      </c>
      <c r="G22" s="43">
        <v>30</v>
      </c>
      <c r="H22" s="43">
        <v>-4</v>
      </c>
      <c r="I22" s="43">
        <v>-6</v>
      </c>
      <c r="J22" s="43"/>
      <c r="K22" s="43">
        <v>-2</v>
      </c>
      <c r="L22" s="43"/>
      <c r="M22" s="43"/>
      <c r="N22" s="44"/>
      <c r="O22" s="45">
        <f>SUM(C22:N22)</f>
        <v>16</v>
      </c>
      <c r="P22" s="22"/>
      <c r="Q22" s="23"/>
      <c r="R22" s="24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6"/>
    </row>
    <row r="23" spans="1:31" s="27" customFormat="1" ht="38.25" customHeight="1" thickBot="1">
      <c r="A23" s="133"/>
      <c r="B23" s="46" t="s">
        <v>23</v>
      </c>
      <c r="C23" s="47">
        <f>C21+C22</f>
        <v>20</v>
      </c>
      <c r="D23" s="48">
        <f aca="true" t="shared" si="2" ref="D23:N23">D21+D22</f>
        <v>24</v>
      </c>
      <c r="E23" s="48">
        <f t="shared" si="2"/>
        <v>22</v>
      </c>
      <c r="F23" s="48">
        <f t="shared" si="2"/>
        <v>20</v>
      </c>
      <c r="G23" s="48">
        <f t="shared" si="2"/>
        <v>52</v>
      </c>
      <c r="H23" s="48">
        <f t="shared" si="2"/>
        <v>18</v>
      </c>
      <c r="I23" s="48">
        <f t="shared" si="2"/>
        <v>16</v>
      </c>
      <c r="J23" s="48">
        <f t="shared" si="2"/>
        <v>22</v>
      </c>
      <c r="K23" s="48">
        <f t="shared" si="2"/>
        <v>20</v>
      </c>
      <c r="L23" s="48">
        <f t="shared" si="2"/>
        <v>22</v>
      </c>
      <c r="M23" s="48">
        <f t="shared" si="2"/>
        <v>22</v>
      </c>
      <c r="N23" s="49">
        <f t="shared" si="2"/>
        <v>22</v>
      </c>
      <c r="O23" s="50">
        <f>SUM(C23:N23)</f>
        <v>280</v>
      </c>
      <c r="P23" s="22"/>
      <c r="Q23" s="23"/>
      <c r="R23" s="24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6"/>
    </row>
    <row r="24" spans="1:31" s="75" customFormat="1" ht="18.75" customHeight="1" hidden="1" thickBot="1">
      <c r="A24" s="76"/>
      <c r="B24" s="128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30"/>
      <c r="P24" s="77"/>
      <c r="Q24" s="78"/>
      <c r="R24" s="78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</row>
    <row r="25" spans="1:31" s="75" customFormat="1" ht="18.75" customHeight="1" hidden="1" thickBot="1">
      <c r="A25" s="131"/>
      <c r="B25" s="79"/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2"/>
      <c r="O25" s="83"/>
      <c r="P25" s="70"/>
      <c r="Q25" s="71"/>
      <c r="R25" s="72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4"/>
    </row>
    <row r="26" spans="1:31" s="75" customFormat="1" ht="18.75" customHeight="1" hidden="1" thickBot="1">
      <c r="A26" s="132"/>
      <c r="B26" s="134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6"/>
      <c r="P26" s="70"/>
      <c r="Q26" s="71"/>
      <c r="R26" s="72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4"/>
    </row>
    <row r="27" spans="1:31" s="75" customFormat="1" ht="24" customHeight="1" hidden="1">
      <c r="A27" s="132"/>
      <c r="B27" s="84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7"/>
      <c r="O27" s="88"/>
      <c r="P27" s="70"/>
      <c r="Q27" s="71"/>
      <c r="R27" s="72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4"/>
    </row>
    <row r="28" spans="1:31" s="75" customFormat="1" ht="18.75" customHeight="1" hidden="1">
      <c r="A28" s="132"/>
      <c r="B28" s="89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2"/>
      <c r="O28" s="93"/>
      <c r="P28" s="70"/>
      <c r="Q28" s="71"/>
      <c r="R28" s="72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4"/>
    </row>
    <row r="29" spans="1:31" s="75" customFormat="1" ht="38.25" customHeight="1" hidden="1" thickBot="1">
      <c r="A29" s="133"/>
      <c r="B29" s="94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/>
      <c r="O29" s="98"/>
      <c r="P29" s="70"/>
      <c r="Q29" s="71"/>
      <c r="R29" s="72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4"/>
    </row>
    <row r="30" spans="1:31" s="75" customFormat="1" ht="18.75" customHeight="1" hidden="1" thickBot="1">
      <c r="A30" s="76"/>
      <c r="B30" s="128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8"/>
      <c r="P30" s="77"/>
      <c r="Q30" s="78"/>
      <c r="R30" s="78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</row>
    <row r="31" spans="1:31" s="75" customFormat="1" ht="18.75" customHeight="1" hidden="1">
      <c r="A31" s="131"/>
      <c r="B31" s="99"/>
      <c r="C31" s="100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2"/>
      <c r="O31" s="103"/>
      <c r="P31" s="70"/>
      <c r="Q31" s="71"/>
      <c r="R31" s="72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4"/>
    </row>
    <row r="32" spans="1:31" s="75" customFormat="1" ht="18.75" customHeight="1" hidden="1">
      <c r="A32" s="132"/>
      <c r="B32" s="89"/>
      <c r="C32" s="104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6"/>
      <c r="O32" s="107"/>
      <c r="P32" s="70"/>
      <c r="Q32" s="71"/>
      <c r="R32" s="72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4"/>
    </row>
    <row r="33" spans="1:31" s="75" customFormat="1" ht="38.25" customHeight="1" hidden="1" thickBot="1">
      <c r="A33" s="133"/>
      <c r="B33" s="94"/>
      <c r="C33" s="108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10"/>
      <c r="P33" s="70"/>
      <c r="Q33" s="71"/>
      <c r="R33" s="72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4"/>
    </row>
    <row r="34" spans="1:31" s="75" customFormat="1" ht="18.75" customHeight="1" hidden="1" thickBot="1">
      <c r="A34" s="131"/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6"/>
      <c r="P34" s="70"/>
      <c r="Q34" s="71"/>
      <c r="R34" s="72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</row>
    <row r="35" spans="1:31" s="75" customFormat="1" ht="24.75" customHeight="1" hidden="1">
      <c r="A35" s="132"/>
      <c r="B35" s="89"/>
      <c r="C35" s="90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111"/>
      <c r="O35" s="88"/>
      <c r="P35" s="70"/>
      <c r="Q35" s="71"/>
      <c r="R35" s="72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</row>
    <row r="36" spans="1:31" s="75" customFormat="1" ht="18.75" customHeight="1" hidden="1">
      <c r="A36" s="132"/>
      <c r="B36" s="89"/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2"/>
      <c r="O36" s="93"/>
      <c r="P36" s="70"/>
      <c r="Q36" s="71"/>
      <c r="R36" s="72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4"/>
    </row>
    <row r="37" spans="1:31" s="75" customFormat="1" ht="38.25" customHeight="1" hidden="1" thickBot="1">
      <c r="A37" s="133"/>
      <c r="B37" s="94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7"/>
      <c r="O37" s="98"/>
      <c r="P37" s="70"/>
      <c r="Q37" s="71"/>
      <c r="R37" s="72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4"/>
    </row>
    <row r="38" spans="1:31" s="75" customFormat="1" ht="18.75" customHeight="1" hidden="1" thickBot="1">
      <c r="A38" s="76"/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50"/>
      <c r="P38" s="77"/>
      <c r="Q38" s="78"/>
      <c r="R38" s="78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</row>
    <row r="39" spans="1:31" s="75" customFormat="1" ht="21" customHeight="1" hidden="1" thickBot="1">
      <c r="A39" s="131"/>
      <c r="B39" s="134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40"/>
      <c r="P39" s="70"/>
      <c r="Q39" s="71"/>
      <c r="R39" s="72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4"/>
    </row>
    <row r="40" spans="1:31" s="75" customFormat="1" ht="23.25" customHeight="1" hidden="1">
      <c r="A40" s="132"/>
      <c r="B40" s="89"/>
      <c r="C40" s="90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88"/>
      <c r="P40" s="70"/>
      <c r="Q40" s="71"/>
      <c r="R40" s="72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4"/>
    </row>
    <row r="41" spans="1:31" s="75" customFormat="1" ht="18.75" customHeight="1" hidden="1">
      <c r="A41" s="132"/>
      <c r="B41" s="89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2"/>
      <c r="O41" s="112"/>
      <c r="P41" s="70"/>
      <c r="Q41" s="71"/>
      <c r="R41" s="72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4"/>
    </row>
    <row r="42" spans="1:31" s="75" customFormat="1" ht="38.25" customHeight="1" hidden="1" thickBot="1">
      <c r="A42" s="133"/>
      <c r="B42" s="94"/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7"/>
      <c r="O42" s="113"/>
      <c r="P42" s="70"/>
      <c r="Q42" s="71"/>
      <c r="R42" s="72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4"/>
    </row>
    <row r="43" spans="1:31" s="27" customFormat="1" ht="19.5" customHeight="1" thickBot="1">
      <c r="A43" s="114"/>
      <c r="B43" s="115" t="s">
        <v>24</v>
      </c>
      <c r="C43" s="47">
        <v>708.67</v>
      </c>
      <c r="D43" s="47">
        <v>673.66</v>
      </c>
      <c r="E43" s="47">
        <v>666.9</v>
      </c>
      <c r="F43" s="47">
        <v>582.54</v>
      </c>
      <c r="G43" s="47">
        <v>532.04</v>
      </c>
      <c r="H43" s="47">
        <v>493.79</v>
      </c>
      <c r="I43" s="47">
        <v>444.29</v>
      </c>
      <c r="J43" s="47">
        <v>437.79</v>
      </c>
      <c r="K43" s="47">
        <v>534.73</v>
      </c>
      <c r="L43" s="47">
        <v>561.66</v>
      </c>
      <c r="M43" s="47">
        <v>596.66</v>
      </c>
      <c r="N43" s="47">
        <v>605.86</v>
      </c>
      <c r="O43" s="116">
        <f>SUM(C43:N43)</f>
        <v>6838.589999999999</v>
      </c>
      <c r="P43" s="117"/>
      <c r="Q43" s="23"/>
      <c r="R43" s="24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</row>
    <row r="44" spans="1:31" s="121" customFormat="1" ht="21" customHeight="1" thickBot="1">
      <c r="A44" s="118"/>
      <c r="B44" s="115" t="s">
        <v>25</v>
      </c>
      <c r="C44" s="47">
        <f aca="true" t="shared" si="3" ref="C44:O44">C22+C36+C41</f>
        <v>-2</v>
      </c>
      <c r="D44" s="47">
        <f t="shared" si="3"/>
        <v>2</v>
      </c>
      <c r="E44" s="47">
        <f t="shared" si="3"/>
        <v>0</v>
      </c>
      <c r="F44" s="47">
        <f t="shared" si="3"/>
        <v>-2</v>
      </c>
      <c r="G44" s="47">
        <f t="shared" si="3"/>
        <v>30</v>
      </c>
      <c r="H44" s="47">
        <f t="shared" si="3"/>
        <v>-4</v>
      </c>
      <c r="I44" s="47">
        <f t="shared" si="3"/>
        <v>-6</v>
      </c>
      <c r="J44" s="47">
        <f t="shared" si="3"/>
        <v>0</v>
      </c>
      <c r="K44" s="47">
        <f t="shared" si="3"/>
        <v>-2</v>
      </c>
      <c r="L44" s="47">
        <f t="shared" si="3"/>
        <v>0</v>
      </c>
      <c r="M44" s="47">
        <f t="shared" si="3"/>
        <v>0</v>
      </c>
      <c r="N44" s="47">
        <f t="shared" si="3"/>
        <v>0</v>
      </c>
      <c r="O44" s="119">
        <f t="shared" si="3"/>
        <v>16</v>
      </c>
      <c r="P44" s="117"/>
      <c r="Q44" s="30"/>
      <c r="R44" s="120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21" customFormat="1" ht="44.25" customHeight="1" thickBot="1">
      <c r="A45" s="118"/>
      <c r="B45" s="115" t="s">
        <v>26</v>
      </c>
      <c r="C45" s="47">
        <f aca="true" t="shared" si="4" ref="C45:N45">C43+C44</f>
        <v>706.67</v>
      </c>
      <c r="D45" s="47">
        <f t="shared" si="4"/>
        <v>675.66</v>
      </c>
      <c r="E45" s="47">
        <f t="shared" si="4"/>
        <v>666.9</v>
      </c>
      <c r="F45" s="47">
        <f t="shared" si="4"/>
        <v>580.54</v>
      </c>
      <c r="G45" s="47">
        <f t="shared" si="4"/>
        <v>562.04</v>
      </c>
      <c r="H45" s="47">
        <f t="shared" si="4"/>
        <v>489.79</v>
      </c>
      <c r="I45" s="47">
        <f t="shared" si="4"/>
        <v>438.29</v>
      </c>
      <c r="J45" s="47">
        <f t="shared" si="4"/>
        <v>437.79</v>
      </c>
      <c r="K45" s="47">
        <f t="shared" si="4"/>
        <v>532.73</v>
      </c>
      <c r="L45" s="47">
        <f t="shared" si="4"/>
        <v>561.66</v>
      </c>
      <c r="M45" s="47">
        <f t="shared" si="4"/>
        <v>596.66</v>
      </c>
      <c r="N45" s="47">
        <f t="shared" si="4"/>
        <v>605.86</v>
      </c>
      <c r="O45" s="50">
        <f>SUM(C45:N45)</f>
        <v>6854.589999999999</v>
      </c>
      <c r="P45" s="122"/>
      <c r="Q45" s="30"/>
      <c r="R45" s="120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18" s="69" customFormat="1" ht="18.75" customHeight="1">
      <c r="A46" s="63"/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6"/>
      <c r="P46" s="67"/>
      <c r="Q46" s="67"/>
      <c r="R46" s="68"/>
    </row>
    <row r="48" spans="1:15" ht="42.75" customHeight="1">
      <c r="A48" s="161"/>
      <c r="B48" s="126" t="s">
        <v>29</v>
      </c>
      <c r="C48" s="126"/>
      <c r="D48" s="126"/>
      <c r="E48" s="123"/>
      <c r="F48" s="123"/>
      <c r="G48" s="123"/>
      <c r="H48" s="123"/>
      <c r="I48" s="123"/>
      <c r="J48" s="127" t="s">
        <v>30</v>
      </c>
      <c r="K48" s="127"/>
      <c r="L48" s="123"/>
      <c r="M48" s="123"/>
      <c r="N48" s="123"/>
      <c r="O48" s="125"/>
    </row>
  </sheetData>
  <sheetProtection/>
  <mergeCells count="24">
    <mergeCell ref="B48:D48"/>
    <mergeCell ref="A9:O9"/>
    <mergeCell ref="B38:O38"/>
    <mergeCell ref="B12:O12"/>
    <mergeCell ref="B16:O16"/>
    <mergeCell ref="A17:A19"/>
    <mergeCell ref="A20:A23"/>
    <mergeCell ref="B20:O20"/>
    <mergeCell ref="B10:O10"/>
    <mergeCell ref="A11:A15"/>
    <mergeCell ref="A34:A37"/>
    <mergeCell ref="L1:O1"/>
    <mergeCell ref="L2:O2"/>
    <mergeCell ref="A6:O6"/>
    <mergeCell ref="L3:O3"/>
    <mergeCell ref="J48:K48"/>
    <mergeCell ref="B24:O24"/>
    <mergeCell ref="A31:A33"/>
    <mergeCell ref="B26:O26"/>
    <mergeCell ref="A39:A42"/>
    <mergeCell ref="A25:A29"/>
    <mergeCell ref="B30:O30"/>
    <mergeCell ref="B39:O39"/>
    <mergeCell ref="B34:O34"/>
  </mergeCells>
  <printOptions horizontalCentered="1"/>
  <pageMargins left="0.7874015748031497" right="0.7874015748031497" top="1.1811023622047245" bottom="0.31496062992125984" header="0" footer="0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2016-12-20T08:57:12Z</cp:lastPrinted>
  <dcterms:created xsi:type="dcterms:W3CDTF">2016-09-20T10:12:11Z</dcterms:created>
  <dcterms:modified xsi:type="dcterms:W3CDTF">2016-12-20T09:27:43Z</dcterms:modified>
  <cp:category/>
  <cp:version/>
  <cp:contentType/>
  <cp:contentStatus/>
</cp:coreProperties>
</file>