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tabRatio="957" activeTab="1"/>
  </bookViews>
  <sheets>
    <sheet name="Ром Атам (40 р Жов 1А)" sheetId="164" r:id="rId1"/>
    <sheet name="Чибісова 14А" sheetId="168" r:id="rId2"/>
    <sheet name="Чибісова 16А" sheetId="167" r:id="rId3"/>
    <sheet name="Чибісова 16Б" sheetId="166" r:id="rId4"/>
    <sheet name="Чибісова 17" sheetId="165" r:id="rId5"/>
    <sheet name="пр Курський 125" sheetId="154" r:id="rId6"/>
    <sheet name="Р. Атаманюка21  1" sheetId="18" r:id="rId7"/>
    <sheet name="Р. Атаманюка23" sheetId="21" r:id="rId8"/>
    <sheet name="р. Атаманюка25" sheetId="23" r:id="rId9"/>
    <sheet name="Р.Атаманюка 27" sheetId="25" r:id="rId10"/>
    <sheet name="Р.Атаманюка29" sheetId="27" r:id="rId11"/>
    <sheet name="Р.Атаманюка31" sheetId="28" r:id="rId12"/>
    <sheet name="Р.Атаманюка33" sheetId="29" r:id="rId13"/>
    <sheet name="Р.Атаманюка35" sheetId="30" r:id="rId14"/>
    <sheet name="Р. Атаманюка37" sheetId="31" r:id="rId15"/>
    <sheet name="Р.Атаманюка41" sheetId="32" r:id="rId16"/>
    <sheet name="Р.Атаманюка43" sheetId="33" r:id="rId17"/>
    <sheet name="Р.Атаманюка49" sheetId="35" r:id="rId18"/>
    <sheet name="Р.Атаманюка51" sheetId="36" r:id="rId19"/>
    <sheet name="Р.Атаманюка53" sheetId="37" r:id="rId20"/>
    <sheet name="Р.Атаманюка55" sheetId="38" r:id="rId21"/>
    <sheet name="Р.Атаманюка59" sheetId="40" r:id="rId22"/>
    <sheet name="Р.Атаманюка63" sheetId="41" r:id="rId23"/>
    <sheet name="Р.Атаманюка67" sheetId="42" r:id="rId24"/>
    <sheet name="Р.Атаманюка69" sheetId="43" r:id="rId25"/>
    <sheet name="Ген Чибі11к1" sheetId="109" r:id="rId26"/>
    <sheet name="прКур103к1" sheetId="149" r:id="rId27"/>
    <sheet name="прКур105" sheetId="150" r:id="rId28"/>
    <sheet name="прКур115" sheetId="151" r:id="rId29"/>
    <sheet name="прКур119" sheetId="152" r:id="rId30"/>
    <sheet name="прКур123" sheetId="153" r:id="rId31"/>
    <sheet name="прКур127" sheetId="155" r:id="rId32"/>
    <sheet name="прКур129" sheetId="156" r:id="rId33"/>
    <sheet name="прКур131" sheetId="157" r:id="rId34"/>
    <sheet name="прКур133" sheetId="158" r:id="rId35"/>
    <sheet name="ЛУкр4" sheetId="160" r:id="rId36"/>
    <sheet name="ЛУкр6" sheetId="162" r:id="rId37"/>
    <sheet name="ЛУкр14" sheetId="163" r:id="rId38"/>
  </sheets>
  <externalReferences>
    <externalReference r:id="rId39"/>
  </externalReferences>
  <calcPr calcId="124519"/>
</workbook>
</file>

<file path=xl/calcChain.xml><?xml version="1.0" encoding="utf-8"?>
<calcChain xmlns="http://schemas.openxmlformats.org/spreadsheetml/2006/main">
  <c r="C26" i="41"/>
  <c r="D26"/>
  <c r="E26" s="1"/>
  <c r="D27" i="164" l="1"/>
  <c r="E27" s="1"/>
  <c r="D26" i="168"/>
  <c r="E26" s="1"/>
  <c r="D26" i="167"/>
  <c r="D26" i="166"/>
  <c r="E26" s="1"/>
  <c r="D26" i="165"/>
  <c r="E26" s="1"/>
  <c r="C26"/>
  <c r="C26" i="166"/>
  <c r="C26" i="167"/>
  <c r="C26" i="168"/>
  <c r="E26" i="167" l="1"/>
  <c r="D26" i="154" l="1"/>
  <c r="E26" l="1"/>
  <c r="D28"/>
  <c r="D26" i="27"/>
  <c r="D26" i="163"/>
  <c r="D28" s="1"/>
  <c r="D26" i="18"/>
  <c r="D26" i="21"/>
  <c r="D26" i="30"/>
  <c r="D26" i="32"/>
  <c r="D26" i="35"/>
  <c r="D26" i="109"/>
  <c r="D26" i="162"/>
  <c r="D26" i="160"/>
  <c r="D26" i="158"/>
  <c r="D26" i="157"/>
  <c r="D26" i="156"/>
  <c r="D26" i="155"/>
  <c r="D26" i="153"/>
  <c r="D26" i="152"/>
  <c r="D26" i="151"/>
  <c r="D26" i="150"/>
  <c r="D26" i="149"/>
  <c r="D26" i="43"/>
  <c r="D26" i="42"/>
  <c r="D26" i="40"/>
  <c r="D26" i="38"/>
  <c r="D26" i="37"/>
  <c r="D26" i="36"/>
  <c r="D26" i="33"/>
  <c r="D26" i="31"/>
  <c r="D26" i="29"/>
  <c r="D26" i="28"/>
  <c r="D26" i="25"/>
  <c r="D26" i="23"/>
  <c r="C26" i="154"/>
  <c r="D28" i="158" l="1"/>
  <c r="E26" i="157"/>
  <c r="E26" i="156"/>
  <c r="D28" i="152"/>
  <c r="E26" i="151"/>
  <c r="E26" i="150"/>
  <c r="E26" i="28"/>
  <c r="E26" i="27"/>
  <c r="C8" i="163"/>
  <c r="C7"/>
  <c r="C8" i="162"/>
  <c r="C7"/>
  <c r="C26" i="160"/>
  <c r="E26" s="1"/>
  <c r="C8"/>
  <c r="C7"/>
  <c r="C26" i="158"/>
  <c r="E26" s="1"/>
  <c r="C8"/>
  <c r="C7"/>
  <c r="C26" i="157"/>
  <c r="C8"/>
  <c r="C7"/>
  <c r="C26" i="156"/>
  <c r="C8"/>
  <c r="C7"/>
  <c r="C26" i="155"/>
  <c r="E26" s="1"/>
  <c r="C8"/>
  <c r="C7"/>
  <c r="C8" i="153"/>
  <c r="C7"/>
  <c r="C26" i="152"/>
  <c r="E26" s="1"/>
  <c r="C8"/>
  <c r="C7"/>
  <c r="C26" i="151"/>
  <c r="C8"/>
  <c r="C7"/>
  <c r="C26" i="150"/>
  <c r="C8"/>
  <c r="C7"/>
  <c r="C26" i="149"/>
  <c r="E26" s="1"/>
  <c r="C8"/>
  <c r="C7"/>
  <c r="C8" i="109"/>
  <c r="C7"/>
  <c r="C8" i="43"/>
  <c r="C8" i="42"/>
  <c r="C8" i="41"/>
  <c r="C26" i="40"/>
  <c r="E26" s="1"/>
  <c r="C8"/>
  <c r="C26" i="38"/>
  <c r="E26" s="1"/>
  <c r="C8"/>
  <c r="C26" i="37"/>
  <c r="E26" s="1"/>
  <c r="C8"/>
  <c r="C26" i="36"/>
  <c r="E26" s="1"/>
  <c r="C8"/>
  <c r="C8" i="35"/>
  <c r="C26" i="33"/>
  <c r="E26" s="1"/>
  <c r="C8"/>
  <c r="C26" i="32"/>
  <c r="E26" s="1"/>
  <c r="C8"/>
  <c r="C26" i="31"/>
  <c r="E26" s="1"/>
  <c r="C8"/>
  <c r="C26" i="30"/>
  <c r="E26" s="1"/>
  <c r="C8"/>
  <c r="C26" i="29"/>
  <c r="E26" s="1"/>
  <c r="C8"/>
  <c r="C26" i="28"/>
  <c r="C8"/>
  <c r="C8" i="27"/>
  <c r="C26"/>
  <c r="C8" i="25"/>
  <c r="C26"/>
  <c r="E26" s="1"/>
  <c r="C8" i="23"/>
  <c r="C26"/>
  <c r="E26" s="1"/>
  <c r="C8" i="21"/>
  <c r="C8" i="18"/>
  <c r="C26" i="21" l="1"/>
  <c r="E26" s="1"/>
  <c r="C26" i="162"/>
  <c r="E26" s="1"/>
  <c r="C26" i="18"/>
  <c r="E26" s="1"/>
  <c r="C26" i="153"/>
  <c r="E26" s="1"/>
  <c r="C26" i="35"/>
  <c r="E26" s="1"/>
  <c r="C26" i="163"/>
  <c r="E26" s="1"/>
  <c r="C26" i="42"/>
  <c r="E26" s="1"/>
  <c r="C26" i="43"/>
  <c r="E26" s="1"/>
  <c r="C26" i="109"/>
  <c r="E26" s="1"/>
</calcChain>
</file>

<file path=xl/sharedStrings.xml><?xml version="1.0" encoding="utf-8"?>
<sst xmlns="http://schemas.openxmlformats.org/spreadsheetml/2006/main" count="2102" uniqueCount="52">
  <si>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</si>
  <si>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</si>
  <si>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</si>
  <si>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</si>
  <si>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</si>
  <si>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</si>
  <si>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</si>
  <si>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</si>
  <si>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</si>
  <si>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</si>
  <si>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</si>
  <si>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</si>
  <si>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</si>
  <si>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</si>
  <si>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</si>
  <si>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</si>
  <si>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</si>
  <si>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</si>
  <si>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</si>
  <si>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</si>
  <si>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</si>
  <si>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</si>
  <si>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</si>
  <si>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</si>
  <si>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</si>
  <si>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</si>
  <si>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</si>
  <si>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</si>
  <si>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</si>
  <si>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</si>
  <si>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</si>
  <si>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</si>
  <si>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</si>
  <si>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</si>
  <si>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  <charset val="204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</si>
  <si>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 xml:space="preserve">5 поверхів </t>
  </si>
  <si>
    <t>4 поверховий</t>
  </si>
  <si>
    <t>проспект Курський буд. 125</t>
  </si>
  <si>
    <t>адреса будинку                                                    вул.</t>
  </si>
  <si>
    <t>проект зміни</t>
  </si>
  <si>
    <t>% зміни</t>
  </si>
  <si>
    <t>3 поверховий</t>
  </si>
  <si>
    <t>Генерала Чибісова буд. 14А</t>
  </si>
  <si>
    <t>Генерала Чибісова буд. 16А</t>
  </si>
  <si>
    <t xml:space="preserve">3 поверховий </t>
  </si>
  <si>
    <t>Генерала Чибісова буд. 16Б</t>
  </si>
  <si>
    <t>Генерала Чибісова буд. 17</t>
  </si>
  <si>
    <t xml:space="preserve">вул. Романа Атаманюка </t>
  </si>
  <si>
    <t>(вул. 40 років Жовтня) буд. 1-А</t>
  </si>
  <si>
    <t>Тариф на 1 кв.м. загальної площі квартир без електроенергії</t>
  </si>
  <si>
    <t xml:space="preserve"> 21/1</t>
  </si>
  <si>
    <t>Романа Атаманюка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</si>
</sst>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2" fontId="3" fillId="2" borderId="2" xfId="1" applyNumberFormat="1" applyFont="1" applyFill="1" applyBorder="1"/>
    <xf numFmtId="164" fontId="3" fillId="2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/>
    <xf numFmtId="2" fontId="3" fillId="0" borderId="0" xfId="1" applyNumberFormat="1" applyFont="1" applyFill="1" applyBorder="1"/>
    <xf numFmtId="0" fontId="2" fillId="0" borderId="0" xfId="1" applyFont="1" applyFill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" fontId="3" fillId="0" borderId="2" xfId="1" applyNumberFormat="1" applyFont="1" applyBorder="1"/>
    <xf numFmtId="1" fontId="3" fillId="3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165" fontId="3" fillId="0" borderId="2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6" fontId="3" fillId="0" borderId="2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40р Жовтня, 21ЖБК"/>
      <sheetName val="40р Жовтня, 45 ЖБК"/>
      <sheetName val="40р Жовтня, 21 1"/>
      <sheetName val="40р Жовтня 23"/>
      <sheetName val="40р Жовтня 25"/>
      <sheetName val="40р Жовтня 27"/>
      <sheetName val="40р Жовтня 29"/>
      <sheetName val="40р Жовтня 31"/>
      <sheetName val="40р Жовтня 33"/>
      <sheetName val="40р Жовтня 35"/>
      <sheetName val="40р Жовтня 37"/>
      <sheetName val="40р Жовтня 41"/>
      <sheetName val="40р Жовтня 43"/>
      <sheetName val="40р Жовтня 49"/>
      <sheetName val="40р Жовтня 51"/>
      <sheetName val="40р Жовтня 53"/>
      <sheetName val="40р Жовтня 55"/>
      <sheetName val="40р Жовтня 59"/>
      <sheetName val="40р Жовтня 63"/>
      <sheetName val="40р Жовтня 67"/>
      <sheetName val="40р Жовтня 69"/>
      <sheetName val="Генерала Чибісова 11.1"/>
      <sheetName val="пр Курський 103.1"/>
      <sheetName val="пр Курський 105"/>
      <sheetName val="пр Курський 115"/>
      <sheetName val="пр Курський 119"/>
      <sheetName val="пр Курський 123"/>
      <sheetName val="пр Курський 127"/>
      <sheetName val="пр Курський 129"/>
      <sheetName val="пр Курський 131"/>
      <sheetName val="пр Курський 133"/>
      <sheetName val="Л Українки 4"/>
      <sheetName val="Л Українки 6"/>
      <sheetName val="Л Українки 14"/>
    </sheetNames>
    <sheetDataSet>
      <sheetData sheetId="0"/>
      <sheetData sheetId="1"/>
      <sheetData sheetId="2"/>
      <sheetData sheetId="3">
        <row r="4">
          <cell r="C4" t="str">
            <v>40 років Жовтня  буд. 21/1</v>
          </cell>
        </row>
        <row r="9">
          <cell r="D9">
            <v>2298.67</v>
          </cell>
        </row>
      </sheetData>
      <sheetData sheetId="4">
        <row r="4">
          <cell r="C4" t="str">
            <v>40 років Жовтня  буд. 23</v>
          </cell>
        </row>
        <row r="9">
          <cell r="D9">
            <v>2719.14</v>
          </cell>
        </row>
      </sheetData>
      <sheetData sheetId="5">
        <row r="4">
          <cell r="C4" t="str">
            <v>40 років Жовтня  буд. 25</v>
          </cell>
        </row>
        <row r="9">
          <cell r="D9">
            <v>2741.36</v>
          </cell>
        </row>
      </sheetData>
      <sheetData sheetId="6">
        <row r="4">
          <cell r="C4" t="str">
            <v>40 років Жовтня  буд. 27</v>
          </cell>
        </row>
        <row r="9">
          <cell r="D9">
            <v>2759.5</v>
          </cell>
        </row>
      </sheetData>
      <sheetData sheetId="7">
        <row r="4">
          <cell r="C4" t="str">
            <v>40 років Жовтня  буд. 29</v>
          </cell>
        </row>
        <row r="9">
          <cell r="D9">
            <v>2758.23</v>
          </cell>
        </row>
      </sheetData>
      <sheetData sheetId="8">
        <row r="4">
          <cell r="C4" t="str">
            <v>40 років Жовтня  буд. 31</v>
          </cell>
        </row>
        <row r="9">
          <cell r="D9">
            <v>2704.69</v>
          </cell>
        </row>
      </sheetData>
      <sheetData sheetId="9">
        <row r="4">
          <cell r="C4" t="str">
            <v>Романа Атаманюка (40 років Жовтня)  буд. 33</v>
          </cell>
        </row>
        <row r="9">
          <cell r="D9">
            <v>5795.15</v>
          </cell>
        </row>
      </sheetData>
      <sheetData sheetId="10">
        <row r="4">
          <cell r="C4" t="str">
            <v>40 років Жовтня  буд. 35</v>
          </cell>
        </row>
        <row r="9">
          <cell r="D9">
            <v>2722.93</v>
          </cell>
        </row>
      </sheetData>
      <sheetData sheetId="11">
        <row r="4">
          <cell r="C4" t="str">
            <v>40 років Жовтня  буд. 37</v>
          </cell>
        </row>
        <row r="9">
          <cell r="D9">
            <v>2737.45</v>
          </cell>
        </row>
      </sheetData>
      <sheetData sheetId="12">
        <row r="4">
          <cell r="C4" t="str">
            <v>40 років Жовтня  буд. 41</v>
          </cell>
        </row>
        <row r="9">
          <cell r="D9">
            <v>4441.34</v>
          </cell>
        </row>
      </sheetData>
      <sheetData sheetId="13">
        <row r="4">
          <cell r="C4" t="str">
            <v>40 років Жовтня  буд. 43</v>
          </cell>
        </row>
        <row r="9">
          <cell r="D9">
            <v>4420.8900000000003</v>
          </cell>
        </row>
      </sheetData>
      <sheetData sheetId="14">
        <row r="4">
          <cell r="C4" t="str">
            <v>40 років Жовтня  буд. 49</v>
          </cell>
        </row>
        <row r="9">
          <cell r="D9">
            <v>2742.02</v>
          </cell>
        </row>
      </sheetData>
      <sheetData sheetId="15">
        <row r="4">
          <cell r="C4" t="str">
            <v>40 років Жовтня  буд. 51</v>
          </cell>
        </row>
        <row r="9">
          <cell r="D9">
            <v>2744.55</v>
          </cell>
        </row>
      </sheetData>
      <sheetData sheetId="16">
        <row r="4">
          <cell r="C4" t="str">
            <v>40 років Жовтня  буд. 53</v>
          </cell>
        </row>
        <row r="9">
          <cell r="D9">
            <v>5781.37</v>
          </cell>
        </row>
      </sheetData>
      <sheetData sheetId="17">
        <row r="4">
          <cell r="C4" t="str">
            <v>40 років Жовтня  буд. 55</v>
          </cell>
        </row>
        <row r="9">
          <cell r="D9">
            <v>5830.88</v>
          </cell>
        </row>
      </sheetData>
      <sheetData sheetId="18">
        <row r="4">
          <cell r="C4" t="str">
            <v>40 років Жовтня  буд. 59</v>
          </cell>
        </row>
        <row r="9">
          <cell r="D9">
            <v>4685.6499999999996</v>
          </cell>
        </row>
      </sheetData>
      <sheetData sheetId="19">
        <row r="4">
          <cell r="C4" t="str">
            <v>40 років Жовтня  буд. 63</v>
          </cell>
        </row>
        <row r="9">
          <cell r="D9">
            <v>2736.09</v>
          </cell>
        </row>
      </sheetData>
      <sheetData sheetId="20">
        <row r="4">
          <cell r="C4" t="str">
            <v>40 років Жовтня  буд. 67</v>
          </cell>
        </row>
        <row r="9">
          <cell r="D9">
            <v>2723.46</v>
          </cell>
        </row>
      </sheetData>
      <sheetData sheetId="21">
        <row r="4">
          <cell r="C4" t="str">
            <v>40 років Жовтня  буд. 69</v>
          </cell>
        </row>
        <row r="9">
          <cell r="D9">
            <v>3754.54</v>
          </cell>
        </row>
      </sheetData>
      <sheetData sheetId="22">
        <row r="4">
          <cell r="C4" t="str">
            <v>Генерала Чибісова буд. 11 корп. 1</v>
          </cell>
        </row>
        <row r="9">
          <cell r="D9">
            <v>1861.06</v>
          </cell>
        </row>
      </sheetData>
      <sheetData sheetId="23">
        <row r="4">
          <cell r="C4" t="str">
            <v>проспект Курський буд. 103 корп. 1</v>
          </cell>
        </row>
        <row r="9">
          <cell r="D9">
            <v>5895.28</v>
          </cell>
        </row>
      </sheetData>
      <sheetData sheetId="24">
        <row r="4">
          <cell r="C4" t="str">
            <v>проспект Курський буд. 105</v>
          </cell>
        </row>
        <row r="9">
          <cell r="D9">
            <v>3016.43</v>
          </cell>
        </row>
      </sheetData>
      <sheetData sheetId="25">
        <row r="4">
          <cell r="C4" t="str">
            <v>проспект Курський буд. 115</v>
          </cell>
        </row>
        <row r="9">
          <cell r="D9">
            <v>6086.79</v>
          </cell>
        </row>
      </sheetData>
      <sheetData sheetId="26">
        <row r="4">
          <cell r="C4" t="str">
            <v>проспект Курський буд. 119</v>
          </cell>
        </row>
        <row r="9">
          <cell r="D9">
            <v>1933.6</v>
          </cell>
        </row>
      </sheetData>
      <sheetData sheetId="27">
        <row r="4">
          <cell r="C4" t="str">
            <v>проспект Курський буд. 123</v>
          </cell>
        </row>
        <row r="9">
          <cell r="D9">
            <v>3257.04</v>
          </cell>
        </row>
      </sheetData>
      <sheetData sheetId="28">
        <row r="4">
          <cell r="C4" t="str">
            <v>проспект Курський буд. 127</v>
          </cell>
        </row>
        <row r="9">
          <cell r="D9">
            <v>3995.52</v>
          </cell>
        </row>
      </sheetData>
      <sheetData sheetId="29">
        <row r="4">
          <cell r="C4" t="str">
            <v>проспект Курський буд. 129</v>
          </cell>
        </row>
        <row r="9">
          <cell r="D9">
            <v>3316.17</v>
          </cell>
        </row>
      </sheetData>
      <sheetData sheetId="30">
        <row r="4">
          <cell r="C4" t="str">
            <v>проспект Курський буд. 131</v>
          </cell>
        </row>
        <row r="9">
          <cell r="D9">
            <v>3125.5</v>
          </cell>
        </row>
      </sheetData>
      <sheetData sheetId="31">
        <row r="4">
          <cell r="C4" t="str">
            <v>проспект Курський буд. 133</v>
          </cell>
        </row>
        <row r="9">
          <cell r="D9">
            <v>4477.7700000000004</v>
          </cell>
        </row>
      </sheetData>
      <sheetData sheetId="32">
        <row r="4">
          <cell r="C4" t="str">
            <v>Лесі Українки буд. 4</v>
          </cell>
        </row>
        <row r="9">
          <cell r="D9">
            <v>4575.34</v>
          </cell>
        </row>
      </sheetData>
      <sheetData sheetId="33">
        <row r="4">
          <cell r="C4" t="str">
            <v>Лесі Українки буд. 6</v>
          </cell>
        </row>
        <row r="9">
          <cell r="D9">
            <v>2765.9</v>
          </cell>
        </row>
      </sheetData>
      <sheetData sheetId="34">
        <row r="4">
          <cell r="C4" t="str">
            <v>Лесі Українки буд. 14</v>
          </cell>
        </row>
        <row r="9">
          <cell r="D9">
            <v>4014.57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opLeftCell="A4" workbookViewId="0">
      <selection activeCell="J17" sqref="J17"/>
    </sheetView>
  </sheetViews>
  <sheetFormatPr defaultRowHeight="12.75"/>
  <cols>
    <col min="1" max="1" width="5.28515625" style="1" customWidth="1"/>
    <col min="2" max="2" width="51.7109375" style="2" customWidth="1"/>
    <col min="3" max="3" width="11.85546875" style="2" customWidth="1"/>
    <col min="4" max="4" width="9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41</v>
      </c>
      <c r="D6" s="7"/>
      <c r="E6" s="7"/>
      <c r="F6" s="7"/>
      <c r="G6" s="4"/>
    </row>
    <row r="7" spans="1:7">
      <c r="B7" s="6" t="s">
        <v>4</v>
      </c>
      <c r="C7" s="4" t="s">
        <v>47</v>
      </c>
      <c r="D7" s="4"/>
      <c r="E7" s="4"/>
      <c r="F7" s="7"/>
      <c r="G7" s="4"/>
    </row>
    <row r="8" spans="1:7">
      <c r="B8" s="6"/>
      <c r="C8" s="4" t="s">
        <v>48</v>
      </c>
      <c r="D8" s="4"/>
      <c r="E8" s="4"/>
      <c r="F8" s="7"/>
      <c r="G8" s="4"/>
    </row>
    <row r="9" spans="1:7">
      <c r="B9" s="8" t="s">
        <v>5</v>
      </c>
      <c r="C9" s="4">
        <v>1224.93</v>
      </c>
      <c r="D9" s="4"/>
      <c r="E9" s="4"/>
      <c r="F9" s="7"/>
      <c r="G9" s="4"/>
    </row>
    <row r="10" spans="1:7">
      <c r="A10" s="9"/>
      <c r="B10" s="7"/>
      <c r="C10" s="3"/>
      <c r="D10" s="3"/>
      <c r="E10" s="3"/>
      <c r="F10" s="3"/>
    </row>
    <row r="11" spans="1:7">
      <c r="A11" s="42" t="s">
        <v>6</v>
      </c>
      <c r="B11" s="44" t="s">
        <v>7</v>
      </c>
      <c r="C11" s="46" t="s">
        <v>8</v>
      </c>
      <c r="D11" s="49" t="s">
        <v>39</v>
      </c>
      <c r="E11" s="47" t="s">
        <v>40</v>
      </c>
      <c r="F11" s="47" t="s">
        <v>9</v>
      </c>
      <c r="G11" s="47" t="s">
        <v>10</v>
      </c>
    </row>
    <row r="12" spans="1:7">
      <c r="A12" s="43"/>
      <c r="B12" s="45"/>
      <c r="C12" s="46"/>
      <c r="D12" s="50"/>
      <c r="E12" s="48"/>
      <c r="F12" s="48"/>
      <c r="G12" s="48"/>
    </row>
    <row r="13" spans="1:7">
      <c r="A13" s="10">
        <v>1</v>
      </c>
      <c r="B13" s="11" t="s">
        <v>11</v>
      </c>
      <c r="C13" s="12">
        <v>0.35099999999999998</v>
      </c>
      <c r="D13" s="12">
        <v>0.36846827241787783</v>
      </c>
      <c r="E13" s="41">
        <v>4.9767157885691944</v>
      </c>
      <c r="F13" s="13" t="s">
        <v>33</v>
      </c>
      <c r="G13" s="14" t="s">
        <v>12</v>
      </c>
    </row>
    <row r="14" spans="1:7">
      <c r="A14" s="10">
        <v>2</v>
      </c>
      <c r="B14" s="15" t="s">
        <v>13</v>
      </c>
      <c r="C14" s="12">
        <v>0.01</v>
      </c>
      <c r="D14" s="51">
        <v>1.0474295481200199E-2</v>
      </c>
      <c r="E14" s="41">
        <v>4.742954812002111</v>
      </c>
      <c r="F14" s="13" t="s">
        <v>14</v>
      </c>
      <c r="G14" s="14" t="s">
        <v>12</v>
      </c>
    </row>
    <row r="15" spans="1:7">
      <c r="A15" s="10">
        <v>3</v>
      </c>
      <c r="B15" s="15" t="s">
        <v>15</v>
      </c>
      <c r="C15" s="12">
        <v>0</v>
      </c>
      <c r="D15" s="12"/>
      <c r="E15" s="41"/>
      <c r="F15" s="13"/>
      <c r="G15" s="14" t="s">
        <v>12</v>
      </c>
    </row>
    <row r="16" spans="1:7">
      <c r="A16" s="10">
        <v>4</v>
      </c>
      <c r="B16" s="16" t="s">
        <v>17</v>
      </c>
      <c r="C16" s="12">
        <v>0</v>
      </c>
      <c r="D16" s="12"/>
      <c r="E16" s="41"/>
      <c r="F16" s="13"/>
      <c r="G16" s="14" t="s">
        <v>12</v>
      </c>
    </row>
    <row r="17" spans="1:7" ht="63.75">
      <c r="A17" s="17">
        <v>5</v>
      </c>
      <c r="B17" s="16" t="s">
        <v>34</v>
      </c>
      <c r="C17" s="12">
        <v>0.25600000000000001</v>
      </c>
      <c r="D17" s="12">
        <v>0.25857775430956093</v>
      </c>
      <c r="E17" s="41">
        <v>1.0069352771722322</v>
      </c>
      <c r="F17" s="13" t="s">
        <v>18</v>
      </c>
      <c r="G17" s="14" t="s">
        <v>12</v>
      </c>
    </row>
    <row r="18" spans="1:7">
      <c r="A18" s="17">
        <v>6</v>
      </c>
      <c r="B18" s="15" t="s">
        <v>19</v>
      </c>
      <c r="C18" s="12">
        <v>6.2E-2</v>
      </c>
      <c r="D18" s="12">
        <v>6.1956711812103556E-2</v>
      </c>
      <c r="E18" s="41">
        <v>0</v>
      </c>
      <c r="F18" s="13" t="s">
        <v>14</v>
      </c>
      <c r="G18" s="14" t="s">
        <v>12</v>
      </c>
    </row>
    <row r="19" spans="1:7" s="18" customFormat="1">
      <c r="A19" s="17">
        <v>7</v>
      </c>
      <c r="B19" s="15" t="s">
        <v>20</v>
      </c>
      <c r="C19" s="12">
        <v>7.0999999999999994E-2</v>
      </c>
      <c r="D19" s="12">
        <v>7.1082118978227332E-2</v>
      </c>
      <c r="E19" s="41">
        <v>0</v>
      </c>
      <c r="F19" s="13" t="s">
        <v>14</v>
      </c>
      <c r="G19" s="14" t="s">
        <v>12</v>
      </c>
    </row>
    <row r="20" spans="1:7">
      <c r="A20" s="17">
        <v>8</v>
      </c>
      <c r="B20" s="15" t="s">
        <v>21</v>
      </c>
      <c r="C20" s="12">
        <v>0.108</v>
      </c>
      <c r="D20" s="12">
        <v>0.10807406137493571</v>
      </c>
      <c r="E20" s="41">
        <v>0</v>
      </c>
      <c r="F20" s="13" t="s">
        <v>22</v>
      </c>
      <c r="G20" s="14" t="s">
        <v>12</v>
      </c>
    </row>
    <row r="21" spans="1:7" ht="76.5">
      <c r="A21" s="17">
        <v>9</v>
      </c>
      <c r="B21" s="19" t="s">
        <v>23</v>
      </c>
      <c r="C21" s="12">
        <v>0.16200000000000001</v>
      </c>
      <c r="D21" s="12">
        <v>0.16454259626961917</v>
      </c>
      <c r="E21" s="41">
        <v>1.5695038701352928</v>
      </c>
      <c r="F21" s="13" t="s">
        <v>22</v>
      </c>
      <c r="G21" s="14" t="s">
        <v>12</v>
      </c>
    </row>
    <row r="22" spans="1:7" ht="76.5">
      <c r="A22" s="17">
        <v>10</v>
      </c>
      <c r="B22" s="16" t="s">
        <v>24</v>
      </c>
      <c r="C22" s="12">
        <v>1</v>
      </c>
      <c r="D22" s="12">
        <v>0.78</v>
      </c>
      <c r="E22" s="41">
        <v>-22</v>
      </c>
      <c r="F22" s="20" t="s">
        <v>25</v>
      </c>
      <c r="G22" s="14" t="s">
        <v>12</v>
      </c>
    </row>
    <row r="23" spans="1:7" ht="38.25">
      <c r="A23" s="17">
        <v>11</v>
      </c>
      <c r="B23" s="16" t="s">
        <v>26</v>
      </c>
      <c r="C23" s="12">
        <v>0.105</v>
      </c>
      <c r="D23" s="12">
        <v>0.10995361570947142</v>
      </c>
      <c r="E23" s="41">
        <v>4.7177292471156278</v>
      </c>
      <c r="F23" s="20" t="s">
        <v>27</v>
      </c>
      <c r="G23" s="14" t="s">
        <v>12</v>
      </c>
    </row>
    <row r="24" spans="1:7" ht="25.5">
      <c r="A24" s="17">
        <v>12</v>
      </c>
      <c r="B24" s="21" t="s">
        <v>28</v>
      </c>
      <c r="C24" s="22">
        <v>0.17499999999999999</v>
      </c>
      <c r="D24" s="22">
        <v>0.36707337562146403</v>
      </c>
      <c r="E24" s="41">
        <v>109.75621464083659</v>
      </c>
      <c r="F24" s="13" t="s">
        <v>29</v>
      </c>
      <c r="G24" s="14" t="s">
        <v>12</v>
      </c>
    </row>
    <row r="25" spans="1:7">
      <c r="A25" s="17">
        <v>13</v>
      </c>
      <c r="B25" s="11" t="s">
        <v>30</v>
      </c>
      <c r="C25" s="12">
        <v>0</v>
      </c>
      <c r="D25" s="12"/>
      <c r="E25" s="33"/>
      <c r="F25" s="13"/>
      <c r="G25" s="14" t="s">
        <v>12</v>
      </c>
    </row>
    <row r="26" spans="1:7">
      <c r="A26" s="10"/>
      <c r="B26" s="13"/>
      <c r="C26" s="12"/>
      <c r="D26" s="12"/>
      <c r="E26" s="33"/>
      <c r="F26" s="13"/>
      <c r="G26" s="13"/>
    </row>
    <row r="27" spans="1:7">
      <c r="A27" s="23"/>
      <c r="B27" s="24" t="s">
        <v>31</v>
      </c>
      <c r="C27" s="26">
        <v>2.3000443030081694</v>
      </c>
      <c r="D27" s="25">
        <f>SUM(D13:D24,D25)</f>
        <v>2.3002028019744603</v>
      </c>
      <c r="E27" s="35">
        <f t="shared" ref="E27" si="0">(D27*100/C27)-100</f>
        <v>6.8911266658489012E-3</v>
      </c>
      <c r="F27" s="13"/>
      <c r="G27" s="13"/>
    </row>
    <row r="30" spans="1:7">
      <c r="B30" s="2" t="s">
        <v>32</v>
      </c>
    </row>
  </sheetData>
  <mergeCells count="7">
    <mergeCell ref="A11:A12"/>
    <mergeCell ref="B11:B12"/>
    <mergeCell ref="C11:C12"/>
    <mergeCell ref="F11:F12"/>
    <mergeCell ref="G11:G12"/>
    <mergeCell ref="D11:D12"/>
    <mergeCell ref="E11:E12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0">
        <v>27</v>
      </c>
      <c r="F7" s="7"/>
      <c r="G7" s="4"/>
    </row>
    <row r="8" spans="1:7">
      <c r="B8" s="8" t="s">
        <v>5</v>
      </c>
      <c r="C8" s="4">
        <f>'[1]40р Жовтня 27'!$D$9</f>
        <v>2759.5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0.52900000000000003</v>
      </c>
      <c r="D12" s="12">
        <v>0.55549552199683006</v>
      </c>
      <c r="E12" s="41">
        <v>5.008605292406429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6.3690516769023559E-3</v>
      </c>
      <c r="E13" s="41">
        <v>6.1508612817059429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</v>
      </c>
      <c r="D16" s="12">
        <v>0.44073219783906059</v>
      </c>
      <c r="E16" s="41">
        <v>2.49585996257224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3.7673703207102734E-2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4.2999999999999997E-2</v>
      </c>
      <c r="D18" s="12">
        <v>4.3222543214350415E-2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5.2999999999999999E-2</v>
      </c>
      <c r="D19" s="12">
        <v>5.330400434861389E-2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8.5999999999999993E-2</v>
      </c>
      <c r="D20" s="12">
        <v>8.7790192836923256E-2</v>
      </c>
      <c r="E20" s="41">
        <v>2.0816195778177615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0.877</v>
      </c>
      <c r="E21" s="41">
        <v>-12.299999999999997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0.122</v>
      </c>
      <c r="D22" s="12">
        <v>0.12835058232224217</v>
      </c>
      <c r="E22" s="41">
        <v>5.205395346100147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0.193</v>
      </c>
      <c r="D23" s="22">
        <v>0.27031897082804857</v>
      </c>
      <c r="E23" s="41">
        <v>40.061642916087351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2.5002567682700745</v>
      </c>
      <c r="E26" s="35">
        <f t="shared" ref="E26" si="0">(D26*100/C26)-100</f>
        <v>1.027073080298635E-2</v>
      </c>
      <c r="F26" s="13"/>
      <c r="G26" s="13"/>
    </row>
    <row r="29" spans="1:7">
      <c r="B29" s="2" t="s">
        <v>32</v>
      </c>
    </row>
  </sheetData>
  <mergeCells count="7">
    <mergeCell ref="G10:G11"/>
    <mergeCell ref="A10:A11"/>
    <mergeCell ref="B10:B11"/>
    <mergeCell ref="C10:C11"/>
    <mergeCell ref="F10:F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29</v>
      </c>
      <c r="F7" s="7"/>
      <c r="G7" s="4"/>
    </row>
    <row r="8" spans="1:7">
      <c r="B8" s="8" t="s">
        <v>5</v>
      </c>
      <c r="C8" s="4">
        <f>'[1]40р Жовтня 29'!$D$9</f>
        <v>2758.23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0.55200000000000005</v>
      </c>
      <c r="D12" s="12">
        <v>0.57980242654457148</v>
      </c>
      <c r="E12" s="41">
        <v>5.0366714754658375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6.2770088694765547E-3</v>
      </c>
      <c r="E13" s="41">
        <v>4.6168144912759033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</v>
      </c>
      <c r="D16" s="12">
        <v>0.4408375429666444</v>
      </c>
      <c r="E16" s="41">
        <v>2.5203588294521779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3.6999999999999998E-2</v>
      </c>
      <c r="D17" s="12">
        <v>3.7129258981303224E-2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4.2999999999999997E-2</v>
      </c>
      <c r="D18" s="12">
        <v>4.2597909528937029E-2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5.2999999999999999E-2</v>
      </c>
      <c r="D19" s="12">
        <v>5.3328547655561727E-2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8.7999999999999995E-2</v>
      </c>
      <c r="D20" s="12">
        <v>8.9531208458198383E-2</v>
      </c>
      <c r="E20" s="41">
        <v>1.7400096115890733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0.86699999999999999</v>
      </c>
      <c r="E21" s="41">
        <v>-13.299999999999997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0.12</v>
      </c>
      <c r="D22" s="12">
        <v>0.12547180302066094</v>
      </c>
      <c r="E22" s="41">
        <v>4.5598358505507832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0.17100000000000001</v>
      </c>
      <c r="D23" s="22">
        <v>0.25767249649231572</v>
      </c>
      <c r="E23" s="41">
        <v>50.685670463342518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2.4999999999999996</v>
      </c>
      <c r="D26" s="25">
        <f>SUM(D12:D23,D24)</f>
        <v>2.4996482025176694</v>
      </c>
      <c r="E26" s="35">
        <f t="shared" ref="E26" si="0">(D26*100/C26)-100</f>
        <v>-1.4071899293199408E-2</v>
      </c>
      <c r="F26" s="13"/>
      <c r="G26" s="13"/>
    </row>
    <row r="29" spans="1:7">
      <c r="B29" s="2" t="s">
        <v>32</v>
      </c>
    </row>
  </sheetData>
  <mergeCells count="7">
    <mergeCell ref="G10:G11"/>
    <mergeCell ref="A10:A11"/>
    <mergeCell ref="B10:B11"/>
    <mergeCell ref="C10:C11"/>
    <mergeCell ref="F10:F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31</v>
      </c>
      <c r="F7" s="7"/>
      <c r="G7" s="4"/>
    </row>
    <row r="8" spans="1:7">
      <c r="B8" s="8" t="s">
        <v>5</v>
      </c>
      <c r="C8" s="4">
        <f>'[1]40р Жовтня 31'!$D$9</f>
        <v>2704.69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0.56899999999999995</v>
      </c>
      <c r="D12" s="12">
        <v>0.59740339233097528</v>
      </c>
      <c r="E12" s="41">
        <v>4.9918088455141145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6.3836537159159563E-3</v>
      </c>
      <c r="E13" s="41">
        <v>6.3942285985992839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0.434</v>
      </c>
      <c r="D16" s="12">
        <v>0.44536862580809172</v>
      </c>
      <c r="E16" s="41">
        <v>2.6194990341225122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3.7760076016105364E-2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4.2999999999999997E-2</v>
      </c>
      <c r="D18" s="12">
        <v>4.3321637599872807E-2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5.4384199298256004E-2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0.09</v>
      </c>
      <c r="D20" s="12">
        <v>9.1303500625083286E-2</v>
      </c>
      <c r="E20" s="41">
        <v>1.4483340278703309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0.96599999999999997</v>
      </c>
      <c r="D21" s="12">
        <v>0.90999999999999992</v>
      </c>
      <c r="E21" s="41">
        <v>-5.7971014492753739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0.111</v>
      </c>
      <c r="D22" s="12">
        <v>0.11601299723158402</v>
      </c>
      <c r="E22" s="41">
        <v>4.5162137221477678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0.189</v>
      </c>
      <c r="D23" s="22">
        <v>0.19765446687051008</v>
      </c>
      <c r="E23" s="41">
        <v>4.5790830002698755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2.5000000000000004</v>
      </c>
      <c r="D26" s="25">
        <f>SUM(D12:D23,D24)</f>
        <v>2.4995925494963949</v>
      </c>
      <c r="E26" s="35">
        <f t="shared" ref="E26" si="0">(D26*100/C26)-100</f>
        <v>-1.6298020144219549E-2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33</v>
      </c>
      <c r="F7" s="7"/>
      <c r="G7" s="4"/>
    </row>
    <row r="8" spans="1:7">
      <c r="B8" s="8" t="s">
        <v>5</v>
      </c>
      <c r="C8" s="4">
        <f>'[1]40р Жовтня 33'!$D$9</f>
        <v>5795.15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0.40500000000000003</v>
      </c>
      <c r="D12" s="12">
        <v>0.42565021087662808</v>
      </c>
      <c r="E12" s="41">
        <v>5.098817500401978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6.0229185768408923E-3</v>
      </c>
      <c r="E13" s="41">
        <v>0.38197628068152767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0.48</v>
      </c>
      <c r="D16" s="12">
        <v>0.49406584631523359</v>
      </c>
      <c r="E16" s="41">
        <v>2.9303846490069958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3.5999999999999997E-2</v>
      </c>
      <c r="D17" s="12">
        <v>3.5626284479262832E-2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4.1000000000000002E-2</v>
      </c>
      <c r="D18" s="12">
        <v>4.0873566689386812E-2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7.5999999999999998E-2</v>
      </c>
      <c r="D19" s="12">
        <v>7.6145949630294307E-2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7.0999999999999994E-2</v>
      </c>
      <c r="D20" s="12">
        <v>7.2704482111785693E-2</v>
      </c>
      <c r="E20" s="41">
        <v>2.4006790306840742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1.03</v>
      </c>
      <c r="D21" s="12">
        <v>1.0250000000000001</v>
      </c>
      <c r="E21" s="41">
        <v>-0.48543689320386818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0.16500000000000001</v>
      </c>
      <c r="D22" s="12">
        <v>0.25959237956011411</v>
      </c>
      <c r="E22" s="41">
        <v>57.328714884917645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</v>
      </c>
      <c r="D23" s="22">
        <v>6.4359438495983717E-2</v>
      </c>
      <c r="E23" s="41">
        <v>-66.126611317903297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2.5000410767355303</v>
      </c>
      <c r="E26" s="35">
        <f t="shared" ref="E26" si="0">(D26*100/C26)-100</f>
        <v>1.643069421206178E-3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9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35</v>
      </c>
      <c r="F7" s="7"/>
      <c r="G7" s="4"/>
    </row>
    <row r="8" spans="1:7">
      <c r="B8" s="8" t="s">
        <v>5</v>
      </c>
      <c r="C8" s="4">
        <f>'[1]40р Жовтня 35'!$D$9</f>
        <v>2722.93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0.45300000000000001</v>
      </c>
      <c r="D12" s="12">
        <v>0.47550978003011479</v>
      </c>
      <c r="E12" s="41">
        <v>4.9690463642637468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6.4928544990836721E-3</v>
      </c>
      <c r="E13" s="41">
        <v>8.2142416513945307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0.47299999999999998</v>
      </c>
      <c r="D16" s="12">
        <v>0.48646824305380792</v>
      </c>
      <c r="E16" s="41">
        <v>2.8474086794519877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3.8406011722666396E-2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4.4062711123679273E-2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5.4019897683745099E-2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8.8999999999999996E-2</v>
      </c>
      <c r="D20" s="12">
        <v>9.0691888923202776E-2</v>
      </c>
      <c r="E20" s="41">
        <v>1.9009987901154801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0.85399999999999998</v>
      </c>
      <c r="E21" s="41">
        <v>-14.600000000000009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0.155</v>
      </c>
      <c r="D22" s="12">
        <v>0.16244608881414635</v>
      </c>
      <c r="E22" s="41">
        <v>4.8039282671911963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0.188</v>
      </c>
      <c r="D23" s="22">
        <v>0.2876469317977326</v>
      </c>
      <c r="E23" s="41">
        <v>53.003687126453514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/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2.499744407648179</v>
      </c>
      <c r="E26" s="35">
        <f t="shared" ref="E26" si="0">(D26*100/C26)-100</f>
        <v>-1.0223694072834633E-2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37</v>
      </c>
      <c r="F7" s="7"/>
      <c r="G7" s="4"/>
    </row>
    <row r="8" spans="1:7">
      <c r="B8" s="8" t="s">
        <v>5</v>
      </c>
      <c r="C8" s="4">
        <f>'[1]40р Жовтня 37'!$D$9</f>
        <v>2737.45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0.49399999999999999</v>
      </c>
      <c r="D12" s="12">
        <v>0.51863188721206355</v>
      </c>
      <c r="E12" s="41">
        <v>4.9862119862476817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6.4779893082941948E-3</v>
      </c>
      <c r="E13" s="41">
        <v>7.9664884715699174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0.432</v>
      </c>
      <c r="D16" s="12">
        <v>0.4435751056409753</v>
      </c>
      <c r="E16" s="41">
        <v>2.6794226020776222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3.831808233940346E-2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4.3961830901021036E-2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5.3733364992967922E-2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8.8999999999999996E-2</v>
      </c>
      <c r="D20" s="12">
        <v>9.0210840419242919E-2</v>
      </c>
      <c r="E20" s="41">
        <v>1.3604948530819314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0.83</v>
      </c>
      <c r="E21" s="41">
        <v>-17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0.18099999999999999</v>
      </c>
      <c r="D22" s="12">
        <v>0.1901872353052157</v>
      </c>
      <c r="E22" s="41">
        <v>5.0758206106164039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0.16200000000000001</v>
      </c>
      <c r="D23" s="22">
        <v>0.28536425870792165</v>
      </c>
      <c r="E23" s="41">
        <v>76.150776980198543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2.5004605948271057</v>
      </c>
      <c r="E26" s="35">
        <f t="shared" ref="E26" si="0">(D26*100/C26)-100</f>
        <v>1.8423793084224371E-2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0">
        <v>41</v>
      </c>
      <c r="F7" s="7"/>
      <c r="G7" s="4"/>
    </row>
    <row r="8" spans="1:7">
      <c r="B8" s="8" t="s">
        <v>5</v>
      </c>
      <c r="C8" s="4">
        <f>'[1]40р Жовтня 41'!$D$9</f>
        <v>4441.34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0.57599999999999996</v>
      </c>
      <c r="D12" s="12">
        <v>0.60544921650971217</v>
      </c>
      <c r="E12" s="41">
        <v>5.1127111996028134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6.4077077144429288E-3</v>
      </c>
      <c r="E13" s="41">
        <v>6.7951285740488032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0.40600000000000003</v>
      </c>
      <c r="D16" s="12">
        <v>0.41597335767465038</v>
      </c>
      <c r="E16" s="41">
        <v>2.456492038091227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3.7902358297270636E-2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4.2999999999999997E-2</v>
      </c>
      <c r="D18" s="12">
        <v>4.3484876186015924E-2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5.0999999999999997E-2</v>
      </c>
      <c r="D19" s="12">
        <v>5.0782349471105576E-2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7.4999999999999997E-2</v>
      </c>
      <c r="D20" s="12">
        <v>7.6395910485859933E-2</v>
      </c>
      <c r="E20" s="41">
        <v>1.8612139811465767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0.85599999999999998</v>
      </c>
      <c r="E21" s="41">
        <v>-14.400000000000006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0.16400000000000001</v>
      </c>
      <c r="D22" s="12">
        <v>0.17200616859195217</v>
      </c>
      <c r="E22" s="41">
        <v>4.8818101170440116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0.14099999999999999</v>
      </c>
      <c r="D23" s="22">
        <v>0.23607006444001133</v>
      </c>
      <c r="E23" s="41">
        <v>67.425577617029319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2.5004720093710207</v>
      </c>
      <c r="E26" s="35">
        <f t="shared" ref="E26" si="0">(D26*100/C26)-100</f>
        <v>1.8880374840833269E-2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43</v>
      </c>
      <c r="F7" s="7"/>
      <c r="G7" s="4"/>
    </row>
    <row r="8" spans="1:7">
      <c r="B8" s="8" t="s">
        <v>5</v>
      </c>
      <c r="C8" s="4">
        <f>'[1]40р Жовтня 43'!$D$9</f>
        <v>4420.8900000000003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0.38700000000000001</v>
      </c>
      <c r="D12" s="12">
        <v>0.40681414828380513</v>
      </c>
      <c r="E12" s="41">
        <v>5.1199349570555768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6.4393683554511954E-3</v>
      </c>
      <c r="E13" s="41">
        <v>7.3228059241865822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0.42</v>
      </c>
      <c r="D16" s="12">
        <v>0.43074324784230394</v>
      </c>
      <c r="E16" s="41">
        <v>2.5579161529295078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3.8089634779422232E-2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4.3699736026003806E-2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7.4999999999999997E-2</v>
      </c>
      <c r="D19" s="12">
        <v>7.4862278862400988E-2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7.4999999999999997E-2</v>
      </c>
      <c r="D20" s="12">
        <v>7.6749300045300645E-2</v>
      </c>
      <c r="E20" s="41">
        <v>2.3324000604008575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0.90500000000000003</v>
      </c>
      <c r="E21" s="41">
        <v>-9.5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0.125</v>
      </c>
      <c r="D22" s="12">
        <v>0.13071831447961632</v>
      </c>
      <c r="E22" s="41">
        <v>4.5746515836930541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0.2</v>
      </c>
      <c r="D23" s="22">
        <v>0.25731615805867142</v>
      </c>
      <c r="E23" s="41">
        <v>28.65807902933571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2.37</v>
      </c>
      <c r="D26" s="25">
        <f>SUM(D12:D23,D24)</f>
        <v>2.3704321867329754</v>
      </c>
      <c r="E26" s="35">
        <f t="shared" ref="E26" si="0">(D26*100/C26)-100</f>
        <v>1.823572712974908E-2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49</v>
      </c>
      <c r="F7" s="7"/>
      <c r="G7" s="4"/>
    </row>
    <row r="8" spans="1:7">
      <c r="B8" s="8" t="s">
        <v>5</v>
      </c>
      <c r="C8" s="4">
        <f>'[1]40р Жовтня 49'!$D$9</f>
        <v>2742.02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0.48071022888111431</v>
      </c>
      <c r="D12" s="12">
        <v>0.5052720711285229</v>
      </c>
      <c r="E12" s="41">
        <v>5.1094902441701606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6.0562613300852901E-3</v>
      </c>
      <c r="D13" s="12">
        <v>6.3857692942878314E-3</v>
      </c>
      <c r="E13" s="41">
        <v>5.440781799914518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0.43548836157545917</v>
      </c>
      <c r="D16" s="12">
        <v>0.44663038850634018</v>
      </c>
      <c r="E16" s="41">
        <v>2.5585131346731487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3.777258991546379E-2</v>
      </c>
      <c r="D17" s="12">
        <v>3.777258991546379E-2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4.333599463169488E-2</v>
      </c>
      <c r="D18" s="12">
        <v>4.333599463169488E-2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5.3643810037855316E-2</v>
      </c>
      <c r="D19" s="12">
        <v>5.3643810037855316E-2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8.8469185140807524E-2</v>
      </c>
      <c r="D20" s="12">
        <v>8.9060490115191182E-2</v>
      </c>
      <c r="E20" s="41">
        <v>0.66837393544716406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0.81699999999999995</v>
      </c>
      <c r="E21" s="41">
        <v>-18.300000000000011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0.18999996621007431</v>
      </c>
      <c r="D22" s="12">
        <v>0.19888586177377046</v>
      </c>
      <c r="E22" s="41">
        <v>4.6767879705154343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0.16496367641373874</v>
      </c>
      <c r="D23" s="22">
        <v>0.30226913005740291</v>
      </c>
      <c r="E23" s="41">
        <v>83.233749773673736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6">
        <f>SUM(C12:C23,C24)</f>
        <v>2.5004400741362933</v>
      </c>
      <c r="D26" s="25">
        <f>SUM(D12:D23,D24)</f>
        <v>2.5002561054605295</v>
      </c>
      <c r="E26" s="35">
        <f t="shared" ref="E26" si="0">(D26*100/C26)-100</f>
        <v>-7.3574519008445805E-3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35433070866141736" bottom="0.15748031496062992" header="0.19685039370078741" footer="0.19685039370078741"/>
  <pageSetup paperSize="9" scale="8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51</v>
      </c>
      <c r="F7" s="7"/>
      <c r="G7" s="4"/>
    </row>
    <row r="8" spans="1:7">
      <c r="B8" s="8" t="s">
        <v>5</v>
      </c>
      <c r="C8" s="4">
        <f>'[1]40р Жовтня 51'!$D$9</f>
        <v>2744.55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0.55100000000000005</v>
      </c>
      <c r="D12" s="12">
        <v>0.57828373199369776</v>
      </c>
      <c r="E12" s="41">
        <v>4.95167549794877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6.4102527843709891E-3</v>
      </c>
      <c r="E13" s="41">
        <v>6.8375464061831508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0.435</v>
      </c>
      <c r="D16" s="12">
        <v>0.44641404459461664</v>
      </c>
      <c r="E16" s="41">
        <v>2.6239182976130166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3.7917412690605008E-2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4.3502147893097226E-2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5.3594359731103464E-2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8.7999999999999995E-2</v>
      </c>
      <c r="D20" s="12">
        <v>8.997746993337942E-2</v>
      </c>
      <c r="E20" s="41">
        <v>2.247124924294809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0.748</v>
      </c>
      <c r="E21" s="41">
        <v>-25.200000000000003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0.129</v>
      </c>
      <c r="D22" s="12">
        <v>0.13583115333442294</v>
      </c>
      <c r="E22" s="41">
        <v>5.2954677011030498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0.155</v>
      </c>
      <c r="D23" s="22">
        <v>0.36012365961633047</v>
      </c>
      <c r="E23" s="41">
        <v>132.33784491376159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2.5000542325716242</v>
      </c>
      <c r="E26" s="35">
        <f t="shared" ref="E26" si="0">(D26*100/C26)-100</f>
        <v>2.1693028649707458E-3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tabSelected="1" topLeftCell="A4" workbookViewId="0">
      <selection activeCell="J20" sqref="J20"/>
    </sheetView>
  </sheetViews>
  <sheetFormatPr defaultRowHeight="12.75"/>
  <cols>
    <col min="1" max="1" width="5.28515625" style="1" customWidth="1"/>
    <col min="2" max="2" width="50.7109375" style="2" customWidth="1"/>
    <col min="3" max="3" width="11.85546875" style="2" customWidth="1"/>
    <col min="4" max="4" width="8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41</v>
      </c>
      <c r="D6" s="7"/>
      <c r="E6" s="7"/>
      <c r="F6" s="7"/>
      <c r="G6" s="4"/>
    </row>
    <row r="7" spans="1:7">
      <c r="B7" s="6" t="s">
        <v>4</v>
      </c>
      <c r="C7" s="4" t="s">
        <v>42</v>
      </c>
      <c r="D7" s="4"/>
      <c r="E7" s="4"/>
      <c r="F7" s="7"/>
      <c r="G7" s="4"/>
    </row>
    <row r="8" spans="1:7">
      <c r="B8" s="8" t="s">
        <v>5</v>
      </c>
      <c r="C8" s="4">
        <v>1220.6199999999999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0.34499999999999997</v>
      </c>
      <c r="D12" s="12">
        <v>0.36184687133560178</v>
      </c>
      <c r="E12" s="41">
        <v>4.8831511117686262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0.01</v>
      </c>
      <c r="D13" s="12">
        <v>1.0657608865265221E-2</v>
      </c>
      <c r="E13" s="41">
        <v>6.5760886526522171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/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/>
      <c r="G15" s="14" t="s">
        <v>12</v>
      </c>
    </row>
    <row r="16" spans="1:7" ht="63.75">
      <c r="A16" s="17">
        <v>5</v>
      </c>
      <c r="B16" s="16" t="s">
        <v>34</v>
      </c>
      <c r="C16" s="12">
        <v>0.25600000000000001</v>
      </c>
      <c r="D16" s="12">
        <v>0.2582687287120638</v>
      </c>
      <c r="E16" s="41">
        <v>0.88622215314991593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6.3E-2</v>
      </c>
      <c r="D17" s="12">
        <v>6.3041032426144089E-2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7.1999999999999995E-2</v>
      </c>
      <c r="D18" s="12">
        <v>7.2326145729219582E-2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0.108</v>
      </c>
      <c r="D19" s="12">
        <v>0.10845567006930905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0.16200000000000001</v>
      </c>
      <c r="D20" s="12">
        <v>0.16435503011101843</v>
      </c>
      <c r="E20" s="41">
        <v>1.4537222907521112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0.94199999999999995</v>
      </c>
      <c r="E21" s="41">
        <v>-5.8000000000000114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0.114</v>
      </c>
      <c r="D22" s="12">
        <v>0.11919793237702683</v>
      </c>
      <c r="E22" s="41">
        <v>4.559589804409498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</v>
      </c>
      <c r="D23" s="22">
        <v>0.2003115302059609</v>
      </c>
      <c r="E23" s="41">
        <v>17.830311885859345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/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SUM(C12:C24)</f>
        <v>2.2999999999999998</v>
      </c>
      <c r="D26" s="25">
        <f>SUM(D12:D23,D24)</f>
        <v>2.3004605498316097</v>
      </c>
      <c r="E26" s="35">
        <f t="shared" ref="E26" si="0">(D26*100/C26)-100</f>
        <v>2.0023905722169388E-2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9.28515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53</v>
      </c>
      <c r="F7" s="7"/>
      <c r="G7" s="4"/>
    </row>
    <row r="8" spans="1:7">
      <c r="B8" s="8" t="s">
        <v>5</v>
      </c>
      <c r="C8" s="4">
        <f>'[1]40р Жовтня 53'!$D$9</f>
        <v>5781.37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0.625</v>
      </c>
      <c r="D12" s="12">
        <v>0.65692149883384021</v>
      </c>
      <c r="E12" s="41">
        <v>5.1074398134144303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5.8081410867475529E-3</v>
      </c>
      <c r="E13" s="41">
        <v>-3.1976485542074613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0.40400000000000003</v>
      </c>
      <c r="D16" s="12">
        <v>0.41366061606641757</v>
      </c>
      <c r="E16" s="41">
        <v>2.3912416005984056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3.4000000000000002E-2</v>
      </c>
      <c r="D17" s="12">
        <v>3.4355849911007257E-2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3.9E-2</v>
      </c>
      <c r="D18" s="12">
        <v>3.9416013851388168E-2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0.05</v>
      </c>
      <c r="D19" s="12">
        <v>5.0460921892215863E-2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7.1999999999999995E-2</v>
      </c>
      <c r="D20" s="12">
        <v>7.3283442072760996E-2</v>
      </c>
      <c r="E20" s="41">
        <v>1.7825584343902818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0.86899999999999999</v>
      </c>
      <c r="E21" s="41">
        <v>-13.099999999999994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0.11</v>
      </c>
      <c r="D22" s="12">
        <v>0.1149264428806155</v>
      </c>
      <c r="E22" s="41">
        <v>4.4785844369231853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</v>
      </c>
      <c r="D23" s="22">
        <v>0.24192315143296481</v>
      </c>
      <c r="E23" s="41">
        <v>51.201969645602986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2.5000000000000004</v>
      </c>
      <c r="D26" s="25">
        <f>SUM(D12:D23,D24)</f>
        <v>2.499756078027958</v>
      </c>
      <c r="E26" s="35">
        <f t="shared" ref="E26" si="0">(D26*100/C26)-100</f>
        <v>-9.7568788817028462E-3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55</v>
      </c>
      <c r="F7" s="7"/>
      <c r="G7" s="4"/>
    </row>
    <row r="8" spans="1:7">
      <c r="B8" s="8" t="s">
        <v>5</v>
      </c>
      <c r="C8" s="4">
        <f>'[1]40р Жовтня 55'!$D$9</f>
        <v>5830.88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0.57999999999999996</v>
      </c>
      <c r="D12" s="12">
        <v>0.60920740015138997</v>
      </c>
      <c r="E12" s="41">
        <v>5.0357586467913791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6.5807839946064334E-3</v>
      </c>
      <c r="E13" s="41">
        <v>9.6797332434405661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0.40200000000000002</v>
      </c>
      <c r="D16" s="12">
        <v>0.41135725928720146</v>
      </c>
      <c r="E16" s="41">
        <v>2.3276764396023566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3.9E-2</v>
      </c>
      <c r="D17" s="12">
        <v>3.892612521609088E-2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4.4999999999999998E-2</v>
      </c>
      <c r="D18" s="12">
        <v>4.465943048047636E-2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0.05</v>
      </c>
      <c r="D19" s="12">
        <v>5.0032458222429549E-2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7.0999999999999994E-2</v>
      </c>
      <c r="D20" s="12">
        <v>7.2661192392262958E-2</v>
      </c>
      <c r="E20" s="41">
        <v>2.3397075947365664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0.93799999999999994</v>
      </c>
      <c r="E21" s="41">
        <v>-6.2000000000000028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0.13900000000000001</v>
      </c>
      <c r="D22" s="12">
        <v>0.14580712487001599</v>
      </c>
      <c r="E22" s="41">
        <v>4.8972121367021373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0.16800000000000001</v>
      </c>
      <c r="D23" s="22">
        <v>0.18230042635073951</v>
      </c>
      <c r="E23" s="41">
        <v>8.5121585421068318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2.4995322009652128</v>
      </c>
      <c r="E26" s="35">
        <f t="shared" ref="E26" si="0">(D26*100/C26)-100</f>
        <v>-1.8711961391488785E-2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59</v>
      </c>
      <c r="F7" s="7"/>
      <c r="G7" s="4"/>
    </row>
    <row r="8" spans="1:7">
      <c r="B8" s="8" t="s">
        <v>5</v>
      </c>
      <c r="C8" s="4">
        <f>'[1]40р Жовтня 59'!$D$9</f>
        <v>4685.6499999999996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0.46500000000000002</v>
      </c>
      <c r="D12" s="12">
        <v>0.48836927663537566</v>
      </c>
      <c r="E12" s="41">
        <v>5.0256508893280909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8.9999999999999993E-3</v>
      </c>
      <c r="D13" s="12">
        <v>9.1167674706643005E-3</v>
      </c>
      <c r="E13" s="41">
        <v>1.297416340714463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0.438</v>
      </c>
      <c r="D16" s="12">
        <v>0.44926655917608194</v>
      </c>
      <c r="E16" s="41">
        <v>2.5722737844935892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5.3999999999999999E-2</v>
      </c>
      <c r="D17" s="12">
        <v>5.3926771098993742E-2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6.2E-2</v>
      </c>
      <c r="D18" s="12">
        <v>6.1869473819000577E-2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7.8E-2</v>
      </c>
      <c r="D19" s="12">
        <v>7.8480253540063813E-2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6.2E-2</v>
      </c>
      <c r="D20" s="12">
        <v>6.275800896052762E-2</v>
      </c>
      <c r="E20" s="41">
        <v>1.222595097625188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0.496</v>
      </c>
      <c r="E21" s="41">
        <v>-50.4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0.14399999999999999</v>
      </c>
      <c r="D22" s="12">
        <v>0.15020347021617045</v>
      </c>
      <c r="E22" s="41">
        <v>4.3079654278961499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0.188</v>
      </c>
      <c r="D23" s="22">
        <v>0.64971754185651931</v>
      </c>
      <c r="E23" s="41">
        <v>245.59443715772306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2.5000000000000004</v>
      </c>
      <c r="D26" s="25">
        <f>SUM(D12:D23,D24)</f>
        <v>2.4997081227733973</v>
      </c>
      <c r="E26" s="35">
        <f t="shared" ref="E26" si="0">(D26*100/C26)-100</f>
        <v>-1.1675089064127064E-2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63</v>
      </c>
      <c r="F7" s="7"/>
      <c r="G7" s="4"/>
    </row>
    <row r="8" spans="1:7">
      <c r="B8" s="8" t="s">
        <v>5</v>
      </c>
      <c r="C8" s="4">
        <f>'[1]40р Жовтня 63'!$D$9</f>
        <v>2736.09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0.48099999999999998</v>
      </c>
      <c r="D12" s="12">
        <v>0.5055635925599008</v>
      </c>
      <c r="E12" s="41">
        <v>5.1067759999793765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6.1069376450134279E-3</v>
      </c>
      <c r="E13" s="41">
        <v>1.782294083557133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0.432</v>
      </c>
      <c r="D16" s="12">
        <v>0.44368974505110864</v>
      </c>
      <c r="E16" s="41">
        <v>2.7059595025714458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3.5999999999999997E-2</v>
      </c>
      <c r="D17" s="12">
        <v>3.6123267326732669E-2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4.1000000000000002E-2</v>
      </c>
      <c r="D18" s="12">
        <v>4.1443748560902584E-2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5.3760073681786792E-2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8.8999999999999996E-2</v>
      </c>
      <c r="D20" s="12">
        <v>9.0255680590059714E-2</v>
      </c>
      <c r="E20" s="41">
        <v>1.4108770674828293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0.16800000000000004</v>
      </c>
      <c r="E21" s="41">
        <v>-83.199999999999989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0.14099999999999999</v>
      </c>
      <c r="D22" s="12">
        <v>0.14721049178321965</v>
      </c>
      <c r="E22" s="41">
        <v>4.4046041015742361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</v>
      </c>
      <c r="D23" s="22">
        <v>0.95770665438636882</v>
      </c>
      <c r="E23" s="41">
        <v>463.35685552139341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2.4500000000000002</v>
      </c>
      <c r="D26" s="25">
        <f>SUM(D12:D23,D24)</f>
        <v>2.4498601915850928</v>
      </c>
      <c r="E26" s="35">
        <f t="shared" ref="E26" si="0">(D26*100/C26)-100</f>
        <v>-5.7064659145851238E-3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31"/>
  <sheetViews>
    <sheetView topLeftCell="A19"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42578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67</v>
      </c>
      <c r="F7" s="7"/>
      <c r="G7" s="4"/>
    </row>
    <row r="8" spans="1:7">
      <c r="B8" s="8" t="s">
        <v>5</v>
      </c>
      <c r="C8" s="4">
        <f>'[1]40р Жовтня 67'!$D$9</f>
        <v>2723.46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0.38700000000000001</v>
      </c>
      <c r="D12" s="12">
        <v>0.40664419412058711</v>
      </c>
      <c r="E12" s="41">
        <v>5.0760191526064915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6.4107056657139458E-3</v>
      </c>
      <c r="E13" s="41">
        <v>6.8450944285657584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0.433</v>
      </c>
      <c r="D16" s="12">
        <v>0.44475984311753725</v>
      </c>
      <c r="E16" s="41">
        <v>2.7158991033573443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3.7920091537970088E-2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4.350522129937652E-2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5.4009385120398323E-2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8.8999999999999996E-2</v>
      </c>
      <c r="D20" s="12">
        <v>9.0674239792637487E-2</v>
      </c>
      <c r="E20" s="41">
        <v>1.8811683063342599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0.80600000000000005</v>
      </c>
      <c r="E21" s="41">
        <v>-19.399999999999991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0.157</v>
      </c>
      <c r="D22" s="12">
        <v>0.16377452775929294</v>
      </c>
      <c r="E22" s="41">
        <v>4.3149858339445331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0.192</v>
      </c>
      <c r="D23" s="22">
        <v>0.3461742966667401</v>
      </c>
      <c r="E23" s="41">
        <v>80.299112847260488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2.4000000000000004</v>
      </c>
      <c r="D26" s="25">
        <f>SUM(D12:D23,D24)</f>
        <v>2.3998725050802538</v>
      </c>
      <c r="E26" s="35">
        <f t="shared" ref="E26" si="0">(D26*100/C26)-100</f>
        <v>-5.3122883227700868E-3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69</v>
      </c>
      <c r="F7" s="7"/>
      <c r="G7" s="4"/>
    </row>
    <row r="8" spans="1:7">
      <c r="B8" s="8" t="s">
        <v>5</v>
      </c>
      <c r="C8" s="4">
        <f>'[1]40р Жовтня 69'!$D$9</f>
        <v>3754.54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0.50600000000000001</v>
      </c>
      <c r="D12" s="12">
        <v>0.5318686472050953</v>
      </c>
      <c r="E12" s="41">
        <v>5.1123808705721956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6.1455367994641859E-3</v>
      </c>
      <c r="E13" s="41">
        <v>2.425613324403102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0.40699999999999997</v>
      </c>
      <c r="D16" s="12">
        <v>0.41748044853337785</v>
      </c>
      <c r="E16" s="41">
        <v>2.5750487796997277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3.5999999999999997E-2</v>
      </c>
      <c r="D17" s="12">
        <v>3.635158594661396E-2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4.2000000000000003E-2</v>
      </c>
      <c r="D18" s="12">
        <v>4.1705695504642371E-2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4.9000000000000002E-2</v>
      </c>
      <c r="D19" s="12">
        <v>4.8971511823019599E-2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7.4999999999999997E-2</v>
      </c>
      <c r="D20" s="12">
        <v>7.6447746655421436E-2</v>
      </c>
      <c r="E20" s="41">
        <v>1.9303288738952631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0.84799999999999998</v>
      </c>
      <c r="E21" s="41">
        <v>-15.200000000000003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0.186</v>
      </c>
      <c r="D22" s="12">
        <v>0.19431556170683928</v>
      </c>
      <c r="E22" s="41">
        <v>4.4707321004512153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0.193</v>
      </c>
      <c r="D23" s="22">
        <v>0.29912104811774548</v>
      </c>
      <c r="E23" s="41">
        <v>54.984999024738585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2.500407782292219</v>
      </c>
      <c r="E26" s="35">
        <f t="shared" ref="E26" si="0">(D26*100/C26)-100</f>
        <v>1.631129168876555E-2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6.855468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'[1]Генерала Чибісова 11.1'!$C$4</f>
        <v>Генерала Чибісова буд. 11 корп. 1</v>
      </c>
      <c r="D7" s="4"/>
      <c r="E7" s="4"/>
      <c r="F7" s="7"/>
      <c r="G7" s="4"/>
    </row>
    <row r="8" spans="1:7">
      <c r="B8" s="8" t="s">
        <v>5</v>
      </c>
      <c r="C8" s="4">
        <f>'[1]Генерала Чибісова 11.1'!$D$9</f>
        <v>1861.06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0.48499999999999999</v>
      </c>
      <c r="D12" s="12">
        <v>0.50921705973396514</v>
      </c>
      <c r="E12" s="41">
        <v>4.9932081925701368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4.0000000000000001E-3</v>
      </c>
      <c r="D13" s="12">
        <v>4.0788583907406918E-3</v>
      </c>
      <c r="E13" s="41">
        <v>1.9714597685172919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0.48899999999999999</v>
      </c>
      <c r="D16" s="12">
        <v>0.50357703925585251</v>
      </c>
      <c r="E16" s="41">
        <v>2.9809896228737216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2.4E-2</v>
      </c>
      <c r="D17" s="12">
        <v>2.4126935724801995E-2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2.8000000000000001E-2</v>
      </c>
      <c r="D18" s="12">
        <v>2.7680515405199186E-2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7.8E-2</v>
      </c>
      <c r="D19" s="12">
        <v>7.77196114042535E-2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8.5000000000000006E-2</v>
      </c>
      <c r="D20" s="12">
        <v>8.6260829437052974E-2</v>
      </c>
      <c r="E20" s="41">
        <v>1.483328749474083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0.61299999999999999</v>
      </c>
      <c r="E21" s="41">
        <v>-38.700000000000003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0.14599999999999999</v>
      </c>
      <c r="D22" s="12">
        <v>0.15284577072616765</v>
      </c>
      <c r="E22" s="41">
        <v>4.688884059018946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0.161</v>
      </c>
      <c r="D23" s="22">
        <v>0.50102172955197577</v>
      </c>
      <c r="E23" s="41">
        <v>211.19362083973647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2.4995283496300096</v>
      </c>
      <c r="E26" s="35">
        <f t="shared" ref="E26" si="0">(D26*100/C26)-100</f>
        <v>-1.886601479961314E-2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0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103.1'!$C$4</f>
        <v>проспект Курський буд. 103 корп. 1</v>
      </c>
      <c r="D7" s="4"/>
      <c r="E7" s="4"/>
      <c r="F7" s="7"/>
      <c r="G7" s="4"/>
    </row>
    <row r="8" spans="1:7">
      <c r="B8" s="8" t="s">
        <v>5</v>
      </c>
      <c r="C8" s="4">
        <f>'[1]пр Курський 103.1'!$D$9</f>
        <v>5895.28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0.47899999999999998</v>
      </c>
      <c r="D12" s="12">
        <v>0.50322388464656964</v>
      </c>
      <c r="E12" s="41">
        <v>5.0571784230834425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3.0000000000000001E-3</v>
      </c>
      <c r="D13" s="12">
        <v>2.7065694465949128E-3</v>
      </c>
      <c r="E13" s="41">
        <v>-9.781018446836228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0.42399999999999999</v>
      </c>
      <c r="D16" s="12">
        <v>0.43518726582659406</v>
      </c>
      <c r="E16" s="41">
        <v>2.6385060911778453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1.6E-2</v>
      </c>
      <c r="D17" s="12">
        <v>1.600968232212889E-2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1.7999999999999999E-2</v>
      </c>
      <c r="D18" s="12">
        <v>1.8367697547868805E-2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0.04</v>
      </c>
      <c r="D19" s="12">
        <v>4.0337249460585423E-2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7.6999999999999999E-2</v>
      </c>
      <c r="D20" s="12">
        <v>7.8533229938101898E-2</v>
      </c>
      <c r="E20" s="41">
        <v>1.9912077118206497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0.71399999999999997</v>
      </c>
      <c r="E21" s="41">
        <v>-28.600000000000009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0.13100000000000001</v>
      </c>
      <c r="D22" s="12">
        <v>0.13787088065612968</v>
      </c>
      <c r="E22" s="41">
        <v>5.2449470657478514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0.16200000000000001</v>
      </c>
      <c r="D23" s="22">
        <v>0.40420141197703924</v>
      </c>
      <c r="E23" s="41">
        <v>149.50704443027115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2.3499999999999996</v>
      </c>
      <c r="D26" s="25">
        <f>SUM(D12:D23,D24)</f>
        <v>2.3504378718216126</v>
      </c>
      <c r="E26" s="35">
        <f t="shared" ref="E26" si="0">(D26*100/C26)-100</f>
        <v>1.8632843472886407E-2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9.28515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105'!$C$4</f>
        <v>проспект Курський буд. 105</v>
      </c>
      <c r="D7" s="4"/>
      <c r="E7" s="4"/>
      <c r="F7" s="7"/>
      <c r="G7" s="4"/>
    </row>
    <row r="8" spans="1:7">
      <c r="B8" s="8" t="s">
        <v>5</v>
      </c>
      <c r="C8" s="4">
        <f>'[1]пр Курський 105'!$D$9</f>
        <v>3016.43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0.23799999999999999</v>
      </c>
      <c r="D12" s="12">
        <v>0.24965290338423474</v>
      </c>
      <c r="E12" s="41">
        <v>4.8961778925356043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4.0000000000000001E-3</v>
      </c>
      <c r="D13" s="12">
        <v>4.2041206401857044E-3</v>
      </c>
      <c r="E13" s="41">
        <v>5.1030160046426118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</v>
      </c>
      <c r="D16" s="12">
        <v>0.40978528270790154</v>
      </c>
      <c r="E16" s="41">
        <v>2.4463206769753896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2.5000000000000001E-2</v>
      </c>
      <c r="D17" s="12">
        <v>2.4867876927361147E-2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2.9000000000000001E-2</v>
      </c>
      <c r="D18" s="12">
        <v>2.8530587482553875E-2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0.11700000000000001</v>
      </c>
      <c r="D19" s="12">
        <v>0.11703296943738131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6.6000000000000003E-2</v>
      </c>
      <c r="D20" s="12">
        <v>6.7388621440468532E-2</v>
      </c>
      <c r="E20" s="41">
        <v>2.1039718794977773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1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8.6999999999999994E-2</v>
      </c>
      <c r="D22" s="12">
        <v>0.10116275910469369</v>
      </c>
      <c r="E22" s="41">
        <v>16.27903345367092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0.184</v>
      </c>
      <c r="D23" s="22">
        <v>0.14768950381742654</v>
      </c>
      <c r="E23" s="41">
        <v>-19.733965316616008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2.15</v>
      </c>
      <c r="D26" s="25">
        <f>SUM(D12:D23,D24)</f>
        <v>2.1503146249422072</v>
      </c>
      <c r="E26" s="35">
        <f t="shared" ref="E26" si="0">(D26*100/C26)-100</f>
        <v>1.4633718242194504E-2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115'!$C$4</f>
        <v>проспект Курський буд. 115</v>
      </c>
      <c r="D7" s="4"/>
      <c r="E7" s="4"/>
      <c r="F7" s="7"/>
      <c r="G7" s="4"/>
    </row>
    <row r="8" spans="1:7">
      <c r="B8" s="8" t="s">
        <v>5</v>
      </c>
      <c r="C8" s="4">
        <f>'[1]пр Курський 115'!$D$9</f>
        <v>6086.79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0.249</v>
      </c>
      <c r="D12" s="12">
        <v>0.26189007985820173</v>
      </c>
      <c r="E12" s="41">
        <v>5.1767388988761951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3.0000000000000001E-3</v>
      </c>
      <c r="D13" s="12">
        <v>3.1838418891862478E-3</v>
      </c>
      <c r="E13" s="41">
        <v>6.128062972874929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0.42299999999999999</v>
      </c>
      <c r="D16" s="12">
        <v>0.43358933789643062</v>
      </c>
      <c r="E16" s="41">
        <v>2.5033895736242613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1.9E-2</v>
      </c>
      <c r="D17" s="12">
        <v>1.8832805961763097E-2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2.1999999999999999E-2</v>
      </c>
      <c r="D18" s="12">
        <v>2.1606630095666192E-2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5.1999999999999998E-2</v>
      </c>
      <c r="D19" s="12">
        <v>5.1956558382990063E-2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6.8000000000000005E-2</v>
      </c>
      <c r="D20" s="12">
        <v>6.9220948892620704E-2</v>
      </c>
      <c r="E20" s="41">
        <v>1.7955130773833901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0.95799999999999996</v>
      </c>
      <c r="E21" s="41">
        <v>-4.2000000000000028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0.122</v>
      </c>
      <c r="D22" s="12">
        <v>0.12744513267641541</v>
      </c>
      <c r="E22" s="41">
        <v>4.4632235052585258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0.187</v>
      </c>
      <c r="D23" s="22">
        <v>0.19812491313155209</v>
      </c>
      <c r="E23" s="41">
        <v>5.9491514072471148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2.145</v>
      </c>
      <c r="D26" s="25">
        <f>SUM(D12:D23,D24)</f>
        <v>2.1438502487848261</v>
      </c>
      <c r="E26" s="37">
        <f t="shared" ref="E26" si="0">(D26*100/C26)-100</f>
        <v>-5.3601455252859864E-2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710937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41</v>
      </c>
      <c r="D6" s="7"/>
      <c r="E6" s="7"/>
      <c r="F6" s="7"/>
      <c r="G6" s="4"/>
    </row>
    <row r="7" spans="1:7">
      <c r="B7" s="6" t="s">
        <v>4</v>
      </c>
      <c r="C7" s="4" t="s">
        <v>43</v>
      </c>
      <c r="D7" s="4"/>
      <c r="E7" s="4"/>
      <c r="F7" s="7"/>
      <c r="G7" s="4"/>
    </row>
    <row r="8" spans="1:7">
      <c r="B8" s="8" t="s">
        <v>5</v>
      </c>
      <c r="C8" s="4">
        <v>1226.77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0.48</v>
      </c>
      <c r="D12" s="12">
        <v>0.50378256972454283</v>
      </c>
      <c r="E12" s="41">
        <v>4.9547020259464176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1.2E-2</v>
      </c>
      <c r="D13" s="12">
        <v>1.2593980980415181E-2</v>
      </c>
      <c r="E13" s="41">
        <v>4.9498415034598366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/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/>
      <c r="G15" s="14" t="s">
        <v>12</v>
      </c>
    </row>
    <row r="16" spans="1:7" ht="63.75">
      <c r="A16" s="17">
        <v>5</v>
      </c>
      <c r="B16" s="16" t="s">
        <v>34</v>
      </c>
      <c r="C16" s="12">
        <v>0.25600000000000001</v>
      </c>
      <c r="D16" s="12">
        <v>0.25804148833156926</v>
      </c>
      <c r="E16" s="41">
        <v>0.79745637951924664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7.3999999999999996E-2</v>
      </c>
      <c r="D17" s="12">
        <v>7.4494905320475716E-2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8.5000000000000006E-2</v>
      </c>
      <c r="D18" s="12">
        <v>8.546702315837526E-2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0.108</v>
      </c>
      <c r="D19" s="12">
        <v>0.10791196393782046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0.161</v>
      </c>
      <c r="D20" s="12">
        <v>0.16353109128370544</v>
      </c>
      <c r="E20" s="41">
        <v>1.5721063873946832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1.03</v>
      </c>
      <c r="D21" s="12">
        <v>0.78600000000000003</v>
      </c>
      <c r="E21" s="41">
        <v>-23.689320388349515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0.111</v>
      </c>
      <c r="D22" s="12">
        <v>0.1161714533530142</v>
      </c>
      <c r="E22" s="41">
        <v>4.6589669846974715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0.183</v>
      </c>
      <c r="D23" s="22">
        <v>0.39185849018153351</v>
      </c>
      <c r="E23" s="41">
        <v>114.13032250357023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36"/>
      <c r="E24" s="33"/>
      <c r="F24" s="13"/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SUM(C12:C25)</f>
        <v>2.5</v>
      </c>
      <c r="D26" s="25">
        <f>SUM(D12:D23,D24)</f>
        <v>2.4998529662714519</v>
      </c>
      <c r="E26" s="35">
        <f t="shared" ref="E26" si="0">(D26*100/C26)-100</f>
        <v>-5.8813491419158481E-3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6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119'!$C$4</f>
        <v>проспект Курський буд. 119</v>
      </c>
      <c r="D7" s="4"/>
      <c r="E7" s="4"/>
      <c r="F7" s="7"/>
      <c r="G7" s="4"/>
    </row>
    <row r="8" spans="1:7">
      <c r="B8" s="8" t="s">
        <v>5</v>
      </c>
      <c r="C8" s="4">
        <f>'[1]пр Курський 119'!$D$9</f>
        <v>1933.6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</v>
      </c>
      <c r="D12" s="12">
        <v>0.41964166091324701</v>
      </c>
      <c r="E12" s="41">
        <v>4.9104152283117486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5.0000000000000001E-3</v>
      </c>
      <c r="D13" s="12">
        <v>4.9573325856237735E-3</v>
      </c>
      <c r="E13" s="41">
        <v>-0.85334828752452552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0.54400000000000004</v>
      </c>
      <c r="D16" s="12">
        <v>0.56140948848190431</v>
      </c>
      <c r="E16" s="41">
        <v>3.2002736179971123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2.9000000000000001E-2</v>
      </c>
      <c r="D17" s="12">
        <v>2.9323215763342989E-2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3.4000000000000002E-2</v>
      </c>
      <c r="D18" s="12">
        <v>3.3642139015308242E-2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0.216</v>
      </c>
      <c r="D19" s="12">
        <v>0.21553671907323133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8.3000000000000004E-2</v>
      </c>
      <c r="D20" s="12">
        <v>8.3995050900387114E-2</v>
      </c>
      <c r="E20" s="41">
        <v>1.1988565064905004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0.91400000000000003</v>
      </c>
      <c r="D21" s="12">
        <v>0.91400000000000003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7.6999999999999999E-2</v>
      </c>
      <c r="D22" s="12">
        <v>8.0239330612931981E-2</v>
      </c>
      <c r="E22" s="41">
        <v>4.2069228739376285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0.14799999999999999</v>
      </c>
      <c r="D23" s="22">
        <v>7.9391273272652061</v>
      </c>
      <c r="E23" s="41">
        <v>5264.27522112514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41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41"/>
      <c r="F25" s="13"/>
      <c r="G25" s="13"/>
    </row>
    <row r="26" spans="1:7">
      <c r="A26" s="23"/>
      <c r="B26" s="24" t="s">
        <v>31</v>
      </c>
      <c r="C26" s="25">
        <f>SUM(C12:C23,C24)</f>
        <v>2.4500000000000002</v>
      </c>
      <c r="D26" s="25">
        <f>SUM(D12:D23,D24)</f>
        <v>10.281872264611183</v>
      </c>
      <c r="E26" s="35">
        <f t="shared" ref="E26" si="0">(D26*100/C26)-100</f>
        <v>319.66825569841563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ht="25.5">
      <c r="A28" s="23"/>
      <c r="B28" s="38" t="s">
        <v>49</v>
      </c>
      <c r="C28" s="25"/>
      <c r="D28" s="25">
        <f>D26-D23</f>
        <v>2.3427449373459766</v>
      </c>
      <c r="E28" s="34"/>
      <c r="F28" s="13"/>
      <c r="G28" s="13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3" sqref="E1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123'!$C$4</f>
        <v>проспект Курський буд. 123</v>
      </c>
      <c r="D7" s="4"/>
      <c r="E7" s="4"/>
      <c r="F7" s="7"/>
      <c r="G7" s="4"/>
    </row>
    <row r="8" spans="1:7">
      <c r="B8" s="8" t="s">
        <v>5</v>
      </c>
      <c r="C8" s="4">
        <f>'[1]пр Курський 123'!$D$9</f>
        <v>3257.04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0.51800000000000002</v>
      </c>
      <c r="D12" s="12">
        <v>0.54398674989905726</v>
      </c>
      <c r="E12" s="41">
        <v>5.0167470847600839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0</v>
      </c>
      <c r="D13" s="12">
        <v>0</v>
      </c>
      <c r="E13" s="41"/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0.40300000000000002</v>
      </c>
      <c r="D16" s="12">
        <v>0.41319249464655267</v>
      </c>
      <c r="E16" s="41">
        <v>2.5291549991445663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0</v>
      </c>
      <c r="D17" s="12">
        <v>0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0</v>
      </c>
      <c r="D18" s="12">
        <v>0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0.12</v>
      </c>
      <c r="D19" s="12">
        <v>0.12043032937882252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7.3999999999999996E-2</v>
      </c>
      <c r="D20" s="12">
        <v>7.4819659907663552E-2</v>
      </c>
      <c r="E20" s="41">
        <v>1.1076485238696705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1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0.105</v>
      </c>
      <c r="D22" s="12">
        <v>0.126644041466518</v>
      </c>
      <c r="E22" s="41">
        <v>20.613372825255254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</v>
      </c>
      <c r="D23" s="22">
        <v>0.12087456709159236</v>
      </c>
      <c r="E23" s="41">
        <v>-32.847462726893127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41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2.4000000000000004</v>
      </c>
      <c r="D26" s="25">
        <f>SUM(D12:D23,D24)</f>
        <v>2.3999478423902065</v>
      </c>
      <c r="E26" s="35">
        <f t="shared" ref="E26" si="0">(D26*100/C26)-100</f>
        <v>-2.1732337414164249E-3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 ht="13.5" customHeight="1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127'!$C$4</f>
        <v>проспект Курський буд. 127</v>
      </c>
      <c r="D7" s="4"/>
      <c r="E7" s="4"/>
      <c r="F7" s="7"/>
      <c r="G7" s="4"/>
    </row>
    <row r="8" spans="1:7">
      <c r="B8" s="8" t="s">
        <v>5</v>
      </c>
      <c r="C8" s="4">
        <f>'[1]пр Курський 127'!$D$9</f>
        <v>3995.52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0.52</v>
      </c>
      <c r="D12" s="12">
        <v>0.54592597377159136</v>
      </c>
      <c r="E12" s="41">
        <v>4.9857641868444915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4.0000000000000001E-3</v>
      </c>
      <c r="D13" s="12">
        <v>4.3659939477800613E-3</v>
      </c>
      <c r="E13" s="41">
        <v>9.1498486945015287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0.36799999999999999</v>
      </c>
      <c r="D16" s="12">
        <v>0.37581077155504355</v>
      </c>
      <c r="E16" s="41">
        <v>2.1224922703922715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2.5999999999999999E-2</v>
      </c>
      <c r="D17" s="12">
        <v>2.5825376922152813E-2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0.03</v>
      </c>
      <c r="D18" s="12">
        <v>2.9629114608361363E-2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9.8000000000000004E-2</v>
      </c>
      <c r="D19" s="12">
        <v>9.8171552138395027E-2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6.0999999999999999E-2</v>
      </c>
      <c r="D20" s="12">
        <v>6.1806139152264662E-2</v>
      </c>
      <c r="E20" s="41">
        <v>1.3215395938764942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0.97</v>
      </c>
      <c r="E21" s="41">
        <v>-3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7.1999999999999995E-2</v>
      </c>
      <c r="D22" s="12">
        <v>7.5973493951051629E-2</v>
      </c>
      <c r="E22" s="41">
        <v>5.5187415986828228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0.17100000000000001</v>
      </c>
      <c r="D23" s="22">
        <v>0.16232127733061028</v>
      </c>
      <c r="E23" s="41">
        <v>-5.0752764148478064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2.35</v>
      </c>
      <c r="D26" s="25">
        <f>SUM(D12:D23,D24)</f>
        <v>2.3498296933772509</v>
      </c>
      <c r="E26" s="35">
        <f t="shared" ref="E26" si="0">(D26*100/C26)-100</f>
        <v>-7.2470903297556788E-3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129'!$C$4</f>
        <v>проспект Курський буд. 129</v>
      </c>
      <c r="D7" s="4"/>
      <c r="E7" s="4"/>
      <c r="F7" s="7"/>
      <c r="G7" s="4"/>
    </row>
    <row r="8" spans="1:7">
      <c r="B8" s="8" t="s">
        <v>5</v>
      </c>
      <c r="C8" s="4">
        <f>'[1]пр Курський 129'!$D$9</f>
        <v>3316.17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0.54900000000000004</v>
      </c>
      <c r="D12" s="12">
        <v>0.57639793765889313</v>
      </c>
      <c r="E12" s="41">
        <v>4.99051687775831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5.0000000000000001E-3</v>
      </c>
      <c r="D13" s="12">
        <v>5.1293492692441696E-3</v>
      </c>
      <c r="E13" s="41">
        <v>2.5869853848833912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0.40200000000000002</v>
      </c>
      <c r="D16" s="12">
        <v>0.41158616867157222</v>
      </c>
      <c r="E16" s="41">
        <v>2.3846190725303984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0.03</v>
      </c>
      <c r="D17" s="12">
        <v>3.0340715041749972E-2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3.5000000000000003E-2</v>
      </c>
      <c r="D18" s="12">
        <v>3.4809502528519345E-2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0.11799999999999999</v>
      </c>
      <c r="D19" s="12">
        <v>0.11828295895566274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7.3999999999999996E-2</v>
      </c>
      <c r="D20" s="12">
        <v>7.493922439532516E-2</v>
      </c>
      <c r="E20" s="41">
        <v>1.2692221558448153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0.81200000000000006</v>
      </c>
      <c r="E21" s="41">
        <v>-18.799999999999997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0.10199999999999999</v>
      </c>
      <c r="D22" s="12">
        <v>0.10748377362873768</v>
      </c>
      <c r="E22" s="41">
        <v>5.3762486556251901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0.185</v>
      </c>
      <c r="D23" s="22">
        <v>0.3286649417852523</v>
      </c>
      <c r="E23" s="41">
        <v>77.656725289325578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2.4996345719349566</v>
      </c>
      <c r="E26" s="35">
        <f t="shared" ref="E26" si="0">(D26*100/C26)-100</f>
        <v>-1.4617122601734422E-2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131'!$C$4</f>
        <v>проспект Курський буд. 131</v>
      </c>
      <c r="D7" s="4"/>
      <c r="E7" s="4"/>
      <c r="F7" s="7"/>
      <c r="G7" s="4"/>
    </row>
    <row r="8" spans="1:7">
      <c r="B8" s="8" t="s">
        <v>5</v>
      </c>
      <c r="C8" s="4">
        <f>'[1]пр Курський 131'!$D$9</f>
        <v>3125.5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0.46700000000000003</v>
      </c>
      <c r="D12" s="12">
        <v>0.49070363097975161</v>
      </c>
      <c r="E12" s="41">
        <v>5.0757239785335315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7.0000000000000001E-3</v>
      </c>
      <c r="D13" s="12">
        <v>7.0604652379294402E-3</v>
      </c>
      <c r="E13" s="41">
        <v>0.86378911327770425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0.46600000000000003</v>
      </c>
      <c r="D16" s="12">
        <v>0.47866711119620464</v>
      </c>
      <c r="E16" s="41">
        <v>2.7182642051941173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4.2000000000000003E-2</v>
      </c>
      <c r="D17" s="12">
        <v>4.1763497200447933E-2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4.8000000000000001E-2</v>
      </c>
      <c r="D18" s="12">
        <v>4.7914709966405379E-2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0.17299999999999999</v>
      </c>
      <c r="D19" s="12">
        <v>0.17256080627099668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5.1999999999999998E-2</v>
      </c>
      <c r="D20" s="12">
        <v>5.2614121220794792E-2</v>
      </c>
      <c r="E20" s="41">
        <v>1.1810023476822948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0.55000000000000004</v>
      </c>
      <c r="E21" s="41">
        <v>-44.999999999999993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7.8E-2</v>
      </c>
      <c r="D22" s="12">
        <v>8.2193685568741987E-2</v>
      </c>
      <c r="E22" s="41">
        <v>5.3765199599256306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0.16700000000000001</v>
      </c>
      <c r="D23" s="22">
        <v>0.57626203807390819</v>
      </c>
      <c r="E23" s="41">
        <v>245.06708866701086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2.4999999999999996</v>
      </c>
      <c r="D26" s="25">
        <f>SUM(D12:D23,D24)</f>
        <v>2.4997400657151809</v>
      </c>
      <c r="E26" s="35">
        <f t="shared" ref="E26" si="0">(D26*100/C26)-100</f>
        <v>-1.0397371392741661E-2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6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28515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tr">
        <f>'[1]пр Курський 133'!$C$4</f>
        <v>проспект Курський буд. 133</v>
      </c>
      <c r="D7" s="4"/>
      <c r="E7" s="4"/>
      <c r="F7" s="7"/>
      <c r="G7" s="4"/>
    </row>
    <row r="8" spans="1:7">
      <c r="B8" s="8" t="s">
        <v>5</v>
      </c>
      <c r="C8" s="4">
        <f>'[1]пр Курський 133'!$D$9</f>
        <v>4477.7700000000004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0.48699999999999999</v>
      </c>
      <c r="D12" s="12">
        <v>0.5120406818667903</v>
      </c>
      <c r="E12" s="41">
        <v>5.141823791948724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7.0000000000000001E-3</v>
      </c>
      <c r="D13" s="12">
        <v>7.7849160739042259E-3</v>
      </c>
      <c r="E13" s="41">
        <v>11.213086770060357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0.48799999999999999</v>
      </c>
      <c r="D16" s="12">
        <v>0.50217013463208593</v>
      </c>
      <c r="E16" s="41">
        <v>2.9037161131323614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4.5999999999999999E-2</v>
      </c>
      <c r="D17" s="12">
        <v>4.6048710630514744E-2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5.2999999999999999E-2</v>
      </c>
      <c r="D18" s="12">
        <v>5.2831078862916131E-2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5.7000000000000002E-2</v>
      </c>
      <c r="D19" s="12">
        <v>5.7212838086815536E-2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4.7E-2</v>
      </c>
      <c r="D20" s="12">
        <v>4.7421284877188462E-2</v>
      </c>
      <c r="E20" s="41">
        <v>0.8963508025286302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1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6.3E-2</v>
      </c>
      <c r="D22" s="12">
        <v>6.5768602052457228E-2</v>
      </c>
      <c r="E22" s="41">
        <v>4.3946064324717895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0.192</v>
      </c>
      <c r="D23" s="22">
        <v>8.3144237935400884</v>
      </c>
      <c r="E23" s="41">
        <v>4230.4290591354629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41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41"/>
      <c r="F25" s="13"/>
      <c r="G25" s="13"/>
    </row>
    <row r="26" spans="1:7">
      <c r="A26" s="23"/>
      <c r="B26" s="24" t="s">
        <v>31</v>
      </c>
      <c r="C26" s="25">
        <f>SUM(C12:C23,C24)</f>
        <v>2.44</v>
      </c>
      <c r="D26" s="25">
        <f>SUM(D12:D23,D24)</f>
        <v>10.605702040622761</v>
      </c>
      <c r="E26" s="35">
        <f t="shared" ref="E26" si="0">(D26*100/C26)-100</f>
        <v>334.65991969765417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ht="25.5">
      <c r="A28" s="23"/>
      <c r="B28" s="38" t="s">
        <v>49</v>
      </c>
      <c r="C28" s="25"/>
      <c r="D28" s="25">
        <f>D26-D23</f>
        <v>2.2912782470826727</v>
      </c>
      <c r="E28" s="34"/>
      <c r="F28" s="13"/>
      <c r="G28" s="13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855468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38</v>
      </c>
      <c r="C7" s="4" t="str">
        <f>'[1]Л Українки 4'!$C$4</f>
        <v>Лесі Українки буд. 4</v>
      </c>
      <c r="D7" s="4"/>
      <c r="E7" s="4"/>
      <c r="F7" s="7"/>
      <c r="G7" s="4"/>
    </row>
    <row r="8" spans="1:7">
      <c r="B8" s="8" t="s">
        <v>5</v>
      </c>
      <c r="C8" s="4">
        <f>'[1]Л Українки 4'!$D$9</f>
        <v>4575.34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0.28000000000000003</v>
      </c>
      <c r="D12" s="12">
        <v>0.29353638642315133</v>
      </c>
      <c r="E12" s="41">
        <v>4.8344237225540354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8.0000000000000002E-3</v>
      </c>
      <c r="D13" s="12">
        <v>8.0190399585416718E-3</v>
      </c>
      <c r="E13" s="41">
        <v>0.23799948177089902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0.47099999999999997</v>
      </c>
      <c r="D16" s="12">
        <v>0.48454493997388304</v>
      </c>
      <c r="E16" s="41">
        <v>2.8757834339454575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4.7E-2</v>
      </c>
      <c r="D17" s="12">
        <v>4.7433581438756457E-2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5.3999999999999999E-2</v>
      </c>
      <c r="D18" s="12">
        <v>5.4419922890976406E-2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8.5000000000000006E-2</v>
      </c>
      <c r="D19" s="12">
        <v>8.5194730883387915E-2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3.5000000000000003E-2</v>
      </c>
      <c r="D20" s="12">
        <v>3.5258221369519276E-2</v>
      </c>
      <c r="E20" s="41">
        <v>0.73777534148362633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0.97</v>
      </c>
      <c r="E21" s="41">
        <v>-3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4.8000000000000001E-2</v>
      </c>
      <c r="D22" s="12">
        <v>5.0573343891019883E-2</v>
      </c>
      <c r="E22" s="41">
        <v>5.3611331062914189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0.17199999999999999</v>
      </c>
      <c r="D23" s="22">
        <v>0.17118781555031973</v>
      </c>
      <c r="E23" s="41">
        <v>-0.47220026144201199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7">
        <f>SUM(C12:C23,C24)</f>
        <v>2.2000000000000002</v>
      </c>
      <c r="D26" s="25">
        <f>SUM(D12:D23,D24)</f>
        <v>2.2001679823795559</v>
      </c>
      <c r="E26" s="35">
        <f t="shared" ref="E26" si="0">(D26*100/C26)-100</f>
        <v>7.6355627070796572E-3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38</v>
      </c>
      <c r="C7" s="4" t="str">
        <f>'[1]Л Українки 6'!$C$4</f>
        <v>Лесі Українки буд. 6</v>
      </c>
      <c r="D7" s="4"/>
      <c r="E7" s="4"/>
      <c r="F7" s="7"/>
      <c r="G7" s="4"/>
    </row>
    <row r="8" spans="1:7">
      <c r="B8" s="8" t="s">
        <v>5</v>
      </c>
      <c r="C8" s="4">
        <f>'[1]Л Українки 6'!$D$9</f>
        <v>2765.9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0.45400000000000001</v>
      </c>
      <c r="D12" s="12">
        <v>0.47629153217347503</v>
      </c>
      <c r="E12" s="41">
        <v>4.9100291131002223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6.6718148287964896E-3</v>
      </c>
      <c r="D13" s="12">
        <v>6.6718148287964896E-3</v>
      </c>
      <c r="E13" s="41">
        <v>0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0.41699999999999998</v>
      </c>
      <c r="D16" s="12">
        <v>0.42748110489151281</v>
      </c>
      <c r="E16" s="41">
        <v>2.5134544104347327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3.9E-2</v>
      </c>
      <c r="D17" s="12">
        <v>3.9464583499041909E-2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4.4999999999999998E-2</v>
      </c>
      <c r="D18" s="12">
        <v>4.5277196572544198E-2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4.2999999999999997E-2</v>
      </c>
      <c r="D19" s="12">
        <v>4.3430876025886696E-2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8.5000000000000006E-2</v>
      </c>
      <c r="D20" s="12">
        <v>8.6343412013172624E-2</v>
      </c>
      <c r="E20" s="41">
        <v>1.5804847213795483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0.91900000000000004</v>
      </c>
      <c r="E21" s="41">
        <v>-8.0999999999999943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0.13700000000000001</v>
      </c>
      <c r="D22" s="12">
        <v>0.14365551224496897</v>
      </c>
      <c r="E22" s="41">
        <v>4.8580381350138424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0.17399999999999999</v>
      </c>
      <c r="D23" s="22">
        <v>0.21275819082396327</v>
      </c>
      <c r="E23" s="41">
        <v>22.274822312622589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7">
        <f>SUM(C12:C23,C24)</f>
        <v>2.4006718148287964</v>
      </c>
      <c r="D26" s="25">
        <f>SUM(D12:D23,D24)</f>
        <v>2.4003742230733622</v>
      </c>
      <c r="E26" s="35">
        <f t="shared" ref="E26" si="0">(D26*100/C26)-100</f>
        <v>-1.2396186500637896E-2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s="18" customFormat="1">
      <c r="A28" s="28"/>
      <c r="B28" s="29"/>
      <c r="C28" s="30"/>
      <c r="D28" s="30"/>
      <c r="E28" s="30"/>
      <c r="F28" s="29"/>
      <c r="G28" s="29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31"/>
  <sheetViews>
    <sheetView workbookViewId="0">
      <selection activeCell="E12" sqref="E12:E26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.710937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38</v>
      </c>
      <c r="C7" s="4" t="str">
        <f>'[1]Л Українки 14'!$C$4</f>
        <v>Лесі Українки буд. 14</v>
      </c>
      <c r="D7" s="4"/>
      <c r="E7" s="4"/>
      <c r="F7" s="7"/>
      <c r="G7" s="4"/>
    </row>
    <row r="8" spans="1:7">
      <c r="B8" s="8" t="s">
        <v>5</v>
      </c>
      <c r="C8" s="4">
        <f>'[1]Л Українки 14'!$D$9</f>
        <v>4014.57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 ht="12.75" customHeight="1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 ht="26.25" customHeight="1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0.39200000000000002</v>
      </c>
      <c r="D12" s="12">
        <v>0.4117567485590462</v>
      </c>
      <c r="E12" s="41">
        <v>5.0399868773076975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0</v>
      </c>
      <c r="D13" s="12"/>
      <c r="E13" s="41"/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0.49399999999999999</v>
      </c>
      <c r="D16" s="12">
        <v>0.50883531158502604</v>
      </c>
      <c r="E16" s="41">
        <v>3.0030995111388847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0</v>
      </c>
      <c r="D17" s="12"/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0</v>
      </c>
      <c r="D18" s="12"/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5.5E-2</v>
      </c>
      <c r="D19" s="12">
        <v>5.4654129832086631E-2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0.379</v>
      </c>
      <c r="D20" s="12">
        <v>0.38192829772631948</v>
      </c>
      <c r="E20" s="41">
        <v>0.77263792251173413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0.94</v>
      </c>
      <c r="D21" s="12">
        <v>0.94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4.7E-2</v>
      </c>
      <c r="D22" s="12">
        <v>4.9360139052381298E-2</v>
      </c>
      <c r="E22" s="41">
        <v>5.0215724518751017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0.193</v>
      </c>
      <c r="D23" s="22">
        <v>7.2331872155672965</v>
      </c>
      <c r="E23" s="41">
        <v>3647.7653966669927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41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41"/>
      <c r="F25" s="13"/>
      <c r="G25" s="13"/>
    </row>
    <row r="26" spans="1:7">
      <c r="A26" s="23"/>
      <c r="B26" s="24" t="s">
        <v>31</v>
      </c>
      <c r="C26" s="27">
        <f>SUM(C12:C23,C24)</f>
        <v>2.5</v>
      </c>
      <c r="D26" s="25">
        <f>SUM(D12:D23,D24)</f>
        <v>9.5797218423221562</v>
      </c>
      <c r="E26" s="35">
        <f t="shared" ref="E26" si="0">(D26*100/C26)-100</f>
        <v>283.1888736928862</v>
      </c>
      <c r="F26" s="13"/>
      <c r="G26" s="13"/>
    </row>
    <row r="27" spans="1:7" s="18" customFormat="1">
      <c r="A27" s="28"/>
      <c r="B27" s="29"/>
      <c r="C27" s="30"/>
      <c r="D27" s="30"/>
      <c r="E27" s="30"/>
      <c r="F27" s="29"/>
      <c r="G27" s="29"/>
    </row>
    <row r="28" spans="1:7" ht="25.5">
      <c r="A28" s="23"/>
      <c r="B28" s="38" t="s">
        <v>49</v>
      </c>
      <c r="C28" s="25"/>
      <c r="D28" s="25">
        <f>D26-D23</f>
        <v>2.3465346267548597</v>
      </c>
      <c r="E28" s="34"/>
      <c r="F28" s="13"/>
      <c r="G28" s="13"/>
    </row>
    <row r="29" spans="1:7" s="18" customFormat="1">
      <c r="A29" s="31"/>
    </row>
    <row r="31" spans="1:7">
      <c r="A31" s="5"/>
      <c r="B31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7109375" style="2" customWidth="1"/>
    <col min="3" max="3" width="11.85546875" style="2" customWidth="1"/>
    <col min="4" max="4" width="8.1406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44</v>
      </c>
      <c r="D6" s="7"/>
      <c r="E6" s="7"/>
      <c r="F6" s="7"/>
      <c r="G6" s="4"/>
    </row>
    <row r="7" spans="1:7">
      <c r="B7" s="6" t="s">
        <v>4</v>
      </c>
      <c r="C7" s="4" t="s">
        <v>45</v>
      </c>
      <c r="D7" s="4"/>
      <c r="E7" s="4"/>
      <c r="F7" s="7"/>
      <c r="G7" s="4"/>
    </row>
    <row r="8" spans="1:7">
      <c r="B8" s="8" t="s">
        <v>5</v>
      </c>
      <c r="C8" s="4">
        <v>1228.94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0.41699999999999998</v>
      </c>
      <c r="D12" s="12">
        <v>0.43735776550289657</v>
      </c>
      <c r="E12" s="41">
        <v>4.8819581541718406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1.2E-2</v>
      </c>
      <c r="D13" s="12">
        <v>1.2571743166748525E-2</v>
      </c>
      <c r="E13" s="41">
        <v>4.7645263895710315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/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/>
      <c r="G15" s="14" t="s">
        <v>12</v>
      </c>
    </row>
    <row r="16" spans="1:7" ht="63.75">
      <c r="A16" s="17">
        <v>5</v>
      </c>
      <c r="B16" s="16" t="s">
        <v>34</v>
      </c>
      <c r="C16" s="12">
        <v>0.25600000000000001</v>
      </c>
      <c r="D16" s="12">
        <v>0.25796185040809094</v>
      </c>
      <c r="E16" s="41">
        <v>0.76634781566050947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7.3999999999999996E-2</v>
      </c>
      <c r="D17" s="12">
        <v>7.4363365990202934E-2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8.5000000000000006E-2</v>
      </c>
      <c r="D18" s="12">
        <v>8.5316109818217342E-2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0.108</v>
      </c>
      <c r="D19" s="12">
        <v>0.10772141845818348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0.161</v>
      </c>
      <c r="D20" s="12">
        <v>0.16324233636638999</v>
      </c>
      <c r="E20" s="41">
        <v>1.3927555070745399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0.84099999999999997</v>
      </c>
      <c r="E21" s="41">
        <v>-15.900000000000006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0.19400000000000001</v>
      </c>
      <c r="D22" s="12">
        <v>0.20321712368001332</v>
      </c>
      <c r="E22" s="41">
        <v>4.7510946804192287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0.193</v>
      </c>
      <c r="D23" s="22">
        <v>0.31697980373329865</v>
      </c>
      <c r="E23" s="41">
        <v>64.238240276320539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/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SUM(C12:C25)</f>
        <v>2.5</v>
      </c>
      <c r="D26" s="25">
        <f>SUM(D12:D23,D24)</f>
        <v>2.499731517124042</v>
      </c>
      <c r="E26" s="35">
        <f t="shared" ref="E26" si="0">(D26*100/C26)-100</f>
        <v>-1.0739315038321706E-2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7109375" style="2" customWidth="1"/>
    <col min="3" max="3" width="11.85546875" style="2" customWidth="1"/>
    <col min="4" max="4" width="7.5703125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41</v>
      </c>
      <c r="D6" s="7"/>
      <c r="E6" s="7"/>
      <c r="F6" s="7"/>
      <c r="G6" s="4"/>
    </row>
    <row r="7" spans="1:7">
      <c r="B7" s="6" t="s">
        <v>4</v>
      </c>
      <c r="C7" s="4" t="s">
        <v>46</v>
      </c>
      <c r="D7" s="4"/>
      <c r="E7" s="4"/>
      <c r="F7" s="7"/>
      <c r="G7" s="4"/>
    </row>
    <row r="8" spans="1:7">
      <c r="B8" s="8" t="s">
        <v>5</v>
      </c>
      <c r="C8" s="4">
        <v>937.67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0.58599999999999997</v>
      </c>
      <c r="D12" s="12">
        <v>0.61518244002350897</v>
      </c>
      <c r="E12" s="41">
        <v>4.9799385705646841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0</v>
      </c>
      <c r="D13" s="12"/>
      <c r="E13" s="41">
        <v>0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/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/>
      <c r="G15" s="14" t="s">
        <v>12</v>
      </c>
    </row>
    <row r="16" spans="1:7" ht="63.75">
      <c r="A16" s="17">
        <v>5</v>
      </c>
      <c r="B16" s="16" t="s">
        <v>34</v>
      </c>
      <c r="C16" s="12">
        <v>0.27200000000000002</v>
      </c>
      <c r="D16" s="12">
        <v>0.27511279572254871</v>
      </c>
      <c r="E16" s="41">
        <v>1.144410192113483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0</v>
      </c>
      <c r="D17" s="12"/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0</v>
      </c>
      <c r="D18" s="12"/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0.125</v>
      </c>
      <c r="D19" s="12">
        <v>0.12549609137543058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0.16600000000000001</v>
      </c>
      <c r="D20" s="12">
        <v>0.16820651449744767</v>
      </c>
      <c r="E20" s="41">
        <v>1.3292256008720784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1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0.17</v>
      </c>
      <c r="D22" s="12">
        <v>0.17853544964663676</v>
      </c>
      <c r="E22" s="41">
        <v>5.0208527333157349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0.18099999999999999</v>
      </c>
      <c r="D23" s="22">
        <v>0.13700805187326032</v>
      </c>
      <c r="E23" s="41">
        <v>-24.30494371643077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/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SUM(C12:C25)</f>
        <v>2.5</v>
      </c>
      <c r="D26" s="25">
        <f>SUM(D12:D23,D24)</f>
        <v>2.4995413431388331</v>
      </c>
      <c r="E26" s="35">
        <f t="shared" ref="E26" si="0">(D26*100/C26)-100</f>
        <v>-1.8346274446670918E-2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workbookViewId="0">
      <selection activeCell="E12" sqref="E12:E26"/>
    </sheetView>
  </sheetViews>
  <sheetFormatPr defaultRowHeight="12.75"/>
  <cols>
    <col min="1" max="1" width="5.28515625" style="1" customWidth="1"/>
    <col min="2" max="2" width="50.7109375" style="2" customWidth="1"/>
    <col min="3" max="3" width="11.85546875" style="2" customWidth="1"/>
    <col min="4" max="4" width="8.140625" style="2" customWidth="1"/>
    <col min="5" max="5" width="8.5703125" style="2" bestFit="1" customWidth="1"/>
    <col min="6" max="6" width="17" style="2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77" style="2" bestFit="1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77" style="2" bestFit="1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77" style="2" bestFit="1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77" style="2" bestFit="1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77" style="2" bestFit="1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77" style="2" bestFit="1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77" style="2" bestFit="1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77" style="2" bestFit="1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77" style="2" bestFit="1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77" style="2" bestFit="1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77" style="2" bestFit="1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77" style="2" bestFit="1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77" style="2" bestFit="1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77" style="2" bestFit="1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77" style="2" bestFit="1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77" style="2" bestFit="1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77" style="2" bestFit="1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77" style="2" bestFit="1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77" style="2" bestFit="1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77" style="2" bestFit="1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77" style="2" bestFit="1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77" style="2" bestFit="1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77" style="2" bestFit="1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77" style="2" bestFit="1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77" style="2" bestFit="1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77" style="2" bestFit="1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77" style="2" bestFit="1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77" style="2" bestFit="1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77" style="2" bestFit="1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77" style="2" bestFit="1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77" style="2" bestFit="1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77" style="2" bestFit="1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77" style="2" bestFit="1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77" style="2" bestFit="1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77" style="2" bestFit="1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77" style="2" bestFit="1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77" style="2" bestFit="1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77" style="2" bestFit="1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77" style="2" bestFit="1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77" style="2" bestFit="1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77" style="2" bestFit="1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77" style="2" bestFit="1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77" style="2" bestFit="1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77" style="2" bestFit="1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77" style="2" bestFit="1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77" style="2" bestFit="1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77" style="2" bestFit="1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77" style="2" bestFit="1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77" style="2" bestFit="1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77" style="2" bestFit="1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77" style="2" bestFit="1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77" style="2" bestFit="1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77" style="2" bestFit="1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77" style="2" bestFit="1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77" style="2" bestFit="1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77" style="2" bestFit="1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77" style="2" bestFit="1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77" style="2" bestFit="1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77" style="2" bestFit="1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77" style="2" bestFit="1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77" style="2" bestFit="1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77" style="2" bestFit="1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77" style="2" bestFit="1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36</v>
      </c>
      <c r="D6" s="7"/>
      <c r="E6" s="7"/>
      <c r="F6" s="7"/>
      <c r="G6" s="4"/>
    </row>
    <row r="7" spans="1:7">
      <c r="B7" s="6"/>
      <c r="C7" s="4" t="s">
        <v>37</v>
      </c>
      <c r="D7" s="4"/>
      <c r="E7" s="4"/>
      <c r="F7" s="7"/>
      <c r="G7" s="4"/>
    </row>
    <row r="8" spans="1:7">
      <c r="B8" s="8" t="s">
        <v>5</v>
      </c>
      <c r="C8" s="4">
        <v>1539.06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0.53700000000000003</v>
      </c>
      <c r="D12" s="12">
        <v>0.56358775746672873</v>
      </c>
      <c r="E12" s="41">
        <v>4.9511652638228583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0.01</v>
      </c>
      <c r="D13" s="12">
        <v>1.0216488913355269E-2</v>
      </c>
      <c r="E13" s="41">
        <v>2.164889133552677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/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/>
      <c r="G15" s="14" t="s">
        <v>12</v>
      </c>
    </row>
    <row r="16" spans="1:7" ht="63.75">
      <c r="A16" s="17">
        <v>5</v>
      </c>
      <c r="B16" s="16" t="s">
        <v>34</v>
      </c>
      <c r="C16" s="12">
        <v>0.42599999999999999</v>
      </c>
      <c r="D16" s="12">
        <v>0.43653852953661992</v>
      </c>
      <c r="E16" s="41">
        <v>2.4738332245586605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0.06</v>
      </c>
      <c r="D17" s="12">
        <v>6.043175509726717E-2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6.9000000000000006E-2</v>
      </c>
      <c r="D18" s="12">
        <v>6.9332556235624357E-2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4.2999999999999997E-2</v>
      </c>
      <c r="D19" s="12">
        <v>4.3007796966979844E-2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7.6999999999999999E-2</v>
      </c>
      <c r="D20" s="12">
        <v>7.7556197776538979E-2</v>
      </c>
      <c r="E20" s="41">
        <v>0.72233477472595098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1</v>
      </c>
      <c r="E21" s="41">
        <v>0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9.7000000000000003E-2</v>
      </c>
      <c r="D22" s="12">
        <v>0.10169790283241675</v>
      </c>
      <c r="E22" s="41">
        <v>4.8431987963059129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0.18099999999999999</v>
      </c>
      <c r="D23" s="22">
        <v>8.1978264931191784</v>
      </c>
      <c r="E23" s="41">
        <v>4429.185907800651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41"/>
      <c r="F24" s="13"/>
      <c r="G24" s="14" t="s">
        <v>12</v>
      </c>
    </row>
    <row r="25" spans="1:7">
      <c r="A25" s="10"/>
      <c r="B25" s="13"/>
      <c r="C25" s="12"/>
      <c r="D25" s="12"/>
      <c r="E25" s="41"/>
      <c r="F25" s="13"/>
      <c r="G25" s="13"/>
    </row>
    <row r="26" spans="1:7">
      <c r="A26" s="23"/>
      <c r="B26" s="24" t="s">
        <v>31</v>
      </c>
      <c r="C26" s="25">
        <f>SUM(C12:C25)</f>
        <v>2.5</v>
      </c>
      <c r="D26" s="25">
        <f>SUM(D12:D23,D24)</f>
        <v>10.56019547794471</v>
      </c>
      <c r="E26" s="35">
        <f t="shared" ref="E26" si="0">(D26*100/C26)-100</f>
        <v>322.40781911778839</v>
      </c>
      <c r="F26" s="13"/>
      <c r="G26" s="13"/>
    </row>
    <row r="28" spans="1:7" ht="25.5">
      <c r="A28" s="23"/>
      <c r="B28" s="38" t="s">
        <v>49</v>
      </c>
      <c r="C28" s="25"/>
      <c r="D28" s="25">
        <f>D26-D23</f>
        <v>2.3623689848255314</v>
      </c>
      <c r="E28" s="34"/>
      <c r="F28" s="13"/>
      <c r="G28" s="13"/>
    </row>
    <row r="30" spans="1:7">
      <c r="B30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55118110236220474" right="0.15748031496062992" top="0.98425196850393704" bottom="0.98425196850393704" header="0.51181102362204722" footer="0.51181102362204722"/>
  <pageSetup paperSize="9" scale="8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28515625" style="2" customWidth="1"/>
    <col min="5" max="5" width="11.85546875" style="5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258" width="9.140625" style="2"/>
    <col min="259" max="259" width="5.28515625" style="2" customWidth="1"/>
    <col min="260" max="260" width="50.140625" style="2" customWidth="1"/>
    <col min="261" max="261" width="11.85546875" style="2" customWidth="1"/>
    <col min="262" max="262" width="16.85546875" style="2" bestFit="1" customWidth="1"/>
    <col min="263" max="263" width="8.140625" style="2" bestFit="1" customWidth="1"/>
    <col min="264" max="264" width="3" style="2" bestFit="1" customWidth="1"/>
    <col min="265" max="265" width="5" style="2" bestFit="1" customWidth="1"/>
    <col min="266" max="514" width="9.140625" style="2"/>
    <col min="515" max="515" width="5.28515625" style="2" customWidth="1"/>
    <col min="516" max="516" width="50.140625" style="2" customWidth="1"/>
    <col min="517" max="517" width="11.85546875" style="2" customWidth="1"/>
    <col min="518" max="518" width="16.85546875" style="2" bestFit="1" customWidth="1"/>
    <col min="519" max="519" width="8.140625" style="2" bestFit="1" customWidth="1"/>
    <col min="520" max="520" width="3" style="2" bestFit="1" customWidth="1"/>
    <col min="521" max="521" width="5" style="2" bestFit="1" customWidth="1"/>
    <col min="522" max="770" width="9.140625" style="2"/>
    <col min="771" max="771" width="5.28515625" style="2" customWidth="1"/>
    <col min="772" max="772" width="50.140625" style="2" customWidth="1"/>
    <col min="773" max="773" width="11.85546875" style="2" customWidth="1"/>
    <col min="774" max="774" width="16.85546875" style="2" bestFit="1" customWidth="1"/>
    <col min="775" max="775" width="8.140625" style="2" bestFit="1" customWidth="1"/>
    <col min="776" max="776" width="3" style="2" bestFit="1" customWidth="1"/>
    <col min="777" max="777" width="5" style="2" bestFit="1" customWidth="1"/>
    <col min="778" max="1026" width="9.140625" style="2"/>
    <col min="1027" max="1027" width="5.28515625" style="2" customWidth="1"/>
    <col min="1028" max="1028" width="50.140625" style="2" customWidth="1"/>
    <col min="1029" max="1029" width="11.85546875" style="2" customWidth="1"/>
    <col min="1030" max="1030" width="16.85546875" style="2" bestFit="1" customWidth="1"/>
    <col min="1031" max="1031" width="8.140625" style="2" bestFit="1" customWidth="1"/>
    <col min="1032" max="1032" width="3" style="2" bestFit="1" customWidth="1"/>
    <col min="1033" max="1033" width="5" style="2" bestFit="1" customWidth="1"/>
    <col min="1034" max="1282" width="9.140625" style="2"/>
    <col min="1283" max="1283" width="5.28515625" style="2" customWidth="1"/>
    <col min="1284" max="1284" width="50.140625" style="2" customWidth="1"/>
    <col min="1285" max="1285" width="11.85546875" style="2" customWidth="1"/>
    <col min="1286" max="1286" width="16.85546875" style="2" bestFit="1" customWidth="1"/>
    <col min="1287" max="1287" width="8.140625" style="2" bestFit="1" customWidth="1"/>
    <col min="1288" max="1288" width="3" style="2" bestFit="1" customWidth="1"/>
    <col min="1289" max="1289" width="5" style="2" bestFit="1" customWidth="1"/>
    <col min="1290" max="1538" width="9.140625" style="2"/>
    <col min="1539" max="1539" width="5.28515625" style="2" customWidth="1"/>
    <col min="1540" max="1540" width="50.140625" style="2" customWidth="1"/>
    <col min="1541" max="1541" width="11.85546875" style="2" customWidth="1"/>
    <col min="1542" max="1542" width="16.85546875" style="2" bestFit="1" customWidth="1"/>
    <col min="1543" max="1543" width="8.140625" style="2" bestFit="1" customWidth="1"/>
    <col min="1544" max="1544" width="3" style="2" bestFit="1" customWidth="1"/>
    <col min="1545" max="1545" width="5" style="2" bestFit="1" customWidth="1"/>
    <col min="1546" max="1794" width="9.140625" style="2"/>
    <col min="1795" max="1795" width="5.28515625" style="2" customWidth="1"/>
    <col min="1796" max="1796" width="50.140625" style="2" customWidth="1"/>
    <col min="1797" max="1797" width="11.85546875" style="2" customWidth="1"/>
    <col min="1798" max="1798" width="16.85546875" style="2" bestFit="1" customWidth="1"/>
    <col min="1799" max="1799" width="8.140625" style="2" bestFit="1" customWidth="1"/>
    <col min="1800" max="1800" width="3" style="2" bestFit="1" customWidth="1"/>
    <col min="1801" max="1801" width="5" style="2" bestFit="1" customWidth="1"/>
    <col min="1802" max="2050" width="9.140625" style="2"/>
    <col min="2051" max="2051" width="5.28515625" style="2" customWidth="1"/>
    <col min="2052" max="2052" width="50.140625" style="2" customWidth="1"/>
    <col min="2053" max="2053" width="11.85546875" style="2" customWidth="1"/>
    <col min="2054" max="2054" width="16.85546875" style="2" bestFit="1" customWidth="1"/>
    <col min="2055" max="2055" width="8.140625" style="2" bestFit="1" customWidth="1"/>
    <col min="2056" max="2056" width="3" style="2" bestFit="1" customWidth="1"/>
    <col min="2057" max="2057" width="5" style="2" bestFit="1" customWidth="1"/>
    <col min="2058" max="2306" width="9.140625" style="2"/>
    <col min="2307" max="2307" width="5.28515625" style="2" customWidth="1"/>
    <col min="2308" max="2308" width="50.140625" style="2" customWidth="1"/>
    <col min="2309" max="2309" width="11.85546875" style="2" customWidth="1"/>
    <col min="2310" max="2310" width="16.85546875" style="2" bestFit="1" customWidth="1"/>
    <col min="2311" max="2311" width="8.140625" style="2" bestFit="1" customWidth="1"/>
    <col min="2312" max="2312" width="3" style="2" bestFit="1" customWidth="1"/>
    <col min="2313" max="2313" width="5" style="2" bestFit="1" customWidth="1"/>
    <col min="2314" max="2562" width="9.140625" style="2"/>
    <col min="2563" max="2563" width="5.28515625" style="2" customWidth="1"/>
    <col min="2564" max="2564" width="50.140625" style="2" customWidth="1"/>
    <col min="2565" max="2565" width="11.85546875" style="2" customWidth="1"/>
    <col min="2566" max="2566" width="16.85546875" style="2" bestFit="1" customWidth="1"/>
    <col min="2567" max="2567" width="8.140625" style="2" bestFit="1" customWidth="1"/>
    <col min="2568" max="2568" width="3" style="2" bestFit="1" customWidth="1"/>
    <col min="2569" max="2569" width="5" style="2" bestFit="1" customWidth="1"/>
    <col min="2570" max="2818" width="9.140625" style="2"/>
    <col min="2819" max="2819" width="5.28515625" style="2" customWidth="1"/>
    <col min="2820" max="2820" width="50.140625" style="2" customWidth="1"/>
    <col min="2821" max="2821" width="11.85546875" style="2" customWidth="1"/>
    <col min="2822" max="2822" width="16.85546875" style="2" bestFit="1" customWidth="1"/>
    <col min="2823" max="2823" width="8.140625" style="2" bestFit="1" customWidth="1"/>
    <col min="2824" max="2824" width="3" style="2" bestFit="1" customWidth="1"/>
    <col min="2825" max="2825" width="5" style="2" bestFit="1" customWidth="1"/>
    <col min="2826" max="3074" width="9.140625" style="2"/>
    <col min="3075" max="3075" width="5.28515625" style="2" customWidth="1"/>
    <col min="3076" max="3076" width="50.140625" style="2" customWidth="1"/>
    <col min="3077" max="3077" width="11.85546875" style="2" customWidth="1"/>
    <col min="3078" max="3078" width="16.85546875" style="2" bestFit="1" customWidth="1"/>
    <col min="3079" max="3079" width="8.140625" style="2" bestFit="1" customWidth="1"/>
    <col min="3080" max="3080" width="3" style="2" bestFit="1" customWidth="1"/>
    <col min="3081" max="3081" width="5" style="2" bestFit="1" customWidth="1"/>
    <col min="3082" max="3330" width="9.140625" style="2"/>
    <col min="3331" max="3331" width="5.28515625" style="2" customWidth="1"/>
    <col min="3332" max="3332" width="50.140625" style="2" customWidth="1"/>
    <col min="3333" max="3333" width="11.85546875" style="2" customWidth="1"/>
    <col min="3334" max="3334" width="16.85546875" style="2" bestFit="1" customWidth="1"/>
    <col min="3335" max="3335" width="8.140625" style="2" bestFit="1" customWidth="1"/>
    <col min="3336" max="3336" width="3" style="2" bestFit="1" customWidth="1"/>
    <col min="3337" max="3337" width="5" style="2" bestFit="1" customWidth="1"/>
    <col min="3338" max="3586" width="9.140625" style="2"/>
    <col min="3587" max="3587" width="5.28515625" style="2" customWidth="1"/>
    <col min="3588" max="3588" width="50.140625" style="2" customWidth="1"/>
    <col min="3589" max="3589" width="11.85546875" style="2" customWidth="1"/>
    <col min="3590" max="3590" width="16.85546875" style="2" bestFit="1" customWidth="1"/>
    <col min="3591" max="3591" width="8.140625" style="2" bestFit="1" customWidth="1"/>
    <col min="3592" max="3592" width="3" style="2" bestFit="1" customWidth="1"/>
    <col min="3593" max="3593" width="5" style="2" bestFit="1" customWidth="1"/>
    <col min="3594" max="3842" width="9.140625" style="2"/>
    <col min="3843" max="3843" width="5.28515625" style="2" customWidth="1"/>
    <col min="3844" max="3844" width="50.140625" style="2" customWidth="1"/>
    <col min="3845" max="3845" width="11.85546875" style="2" customWidth="1"/>
    <col min="3846" max="3846" width="16.85546875" style="2" bestFit="1" customWidth="1"/>
    <col min="3847" max="3847" width="8.140625" style="2" bestFit="1" customWidth="1"/>
    <col min="3848" max="3848" width="3" style="2" bestFit="1" customWidth="1"/>
    <col min="3849" max="3849" width="5" style="2" bestFit="1" customWidth="1"/>
    <col min="3850" max="4098" width="9.140625" style="2"/>
    <col min="4099" max="4099" width="5.28515625" style="2" customWidth="1"/>
    <col min="4100" max="4100" width="50.140625" style="2" customWidth="1"/>
    <col min="4101" max="4101" width="11.85546875" style="2" customWidth="1"/>
    <col min="4102" max="4102" width="16.85546875" style="2" bestFit="1" customWidth="1"/>
    <col min="4103" max="4103" width="8.140625" style="2" bestFit="1" customWidth="1"/>
    <col min="4104" max="4104" width="3" style="2" bestFit="1" customWidth="1"/>
    <col min="4105" max="4105" width="5" style="2" bestFit="1" customWidth="1"/>
    <col min="4106" max="4354" width="9.140625" style="2"/>
    <col min="4355" max="4355" width="5.28515625" style="2" customWidth="1"/>
    <col min="4356" max="4356" width="50.140625" style="2" customWidth="1"/>
    <col min="4357" max="4357" width="11.85546875" style="2" customWidth="1"/>
    <col min="4358" max="4358" width="16.85546875" style="2" bestFit="1" customWidth="1"/>
    <col min="4359" max="4359" width="8.140625" style="2" bestFit="1" customWidth="1"/>
    <col min="4360" max="4360" width="3" style="2" bestFit="1" customWidth="1"/>
    <col min="4361" max="4361" width="5" style="2" bestFit="1" customWidth="1"/>
    <col min="4362" max="4610" width="9.140625" style="2"/>
    <col min="4611" max="4611" width="5.28515625" style="2" customWidth="1"/>
    <col min="4612" max="4612" width="50.140625" style="2" customWidth="1"/>
    <col min="4613" max="4613" width="11.85546875" style="2" customWidth="1"/>
    <col min="4614" max="4614" width="16.85546875" style="2" bestFit="1" customWidth="1"/>
    <col min="4615" max="4615" width="8.140625" style="2" bestFit="1" customWidth="1"/>
    <col min="4616" max="4616" width="3" style="2" bestFit="1" customWidth="1"/>
    <col min="4617" max="4617" width="5" style="2" bestFit="1" customWidth="1"/>
    <col min="4618" max="4866" width="9.140625" style="2"/>
    <col min="4867" max="4867" width="5.28515625" style="2" customWidth="1"/>
    <col min="4868" max="4868" width="50.140625" style="2" customWidth="1"/>
    <col min="4869" max="4869" width="11.85546875" style="2" customWidth="1"/>
    <col min="4870" max="4870" width="16.85546875" style="2" bestFit="1" customWidth="1"/>
    <col min="4871" max="4871" width="8.140625" style="2" bestFit="1" customWidth="1"/>
    <col min="4872" max="4872" width="3" style="2" bestFit="1" customWidth="1"/>
    <col min="4873" max="4873" width="5" style="2" bestFit="1" customWidth="1"/>
    <col min="4874" max="5122" width="9.140625" style="2"/>
    <col min="5123" max="5123" width="5.28515625" style="2" customWidth="1"/>
    <col min="5124" max="5124" width="50.140625" style="2" customWidth="1"/>
    <col min="5125" max="5125" width="11.85546875" style="2" customWidth="1"/>
    <col min="5126" max="5126" width="16.85546875" style="2" bestFit="1" customWidth="1"/>
    <col min="5127" max="5127" width="8.140625" style="2" bestFit="1" customWidth="1"/>
    <col min="5128" max="5128" width="3" style="2" bestFit="1" customWidth="1"/>
    <col min="5129" max="5129" width="5" style="2" bestFit="1" customWidth="1"/>
    <col min="5130" max="5378" width="9.140625" style="2"/>
    <col min="5379" max="5379" width="5.28515625" style="2" customWidth="1"/>
    <col min="5380" max="5380" width="50.140625" style="2" customWidth="1"/>
    <col min="5381" max="5381" width="11.85546875" style="2" customWidth="1"/>
    <col min="5382" max="5382" width="16.85546875" style="2" bestFit="1" customWidth="1"/>
    <col min="5383" max="5383" width="8.140625" style="2" bestFit="1" customWidth="1"/>
    <col min="5384" max="5384" width="3" style="2" bestFit="1" customWidth="1"/>
    <col min="5385" max="5385" width="5" style="2" bestFit="1" customWidth="1"/>
    <col min="5386" max="5634" width="9.140625" style="2"/>
    <col min="5635" max="5635" width="5.28515625" style="2" customWidth="1"/>
    <col min="5636" max="5636" width="50.140625" style="2" customWidth="1"/>
    <col min="5637" max="5637" width="11.85546875" style="2" customWidth="1"/>
    <col min="5638" max="5638" width="16.85546875" style="2" bestFit="1" customWidth="1"/>
    <col min="5639" max="5639" width="8.140625" style="2" bestFit="1" customWidth="1"/>
    <col min="5640" max="5640" width="3" style="2" bestFit="1" customWidth="1"/>
    <col min="5641" max="5641" width="5" style="2" bestFit="1" customWidth="1"/>
    <col min="5642" max="5890" width="9.140625" style="2"/>
    <col min="5891" max="5891" width="5.28515625" style="2" customWidth="1"/>
    <col min="5892" max="5892" width="50.140625" style="2" customWidth="1"/>
    <col min="5893" max="5893" width="11.85546875" style="2" customWidth="1"/>
    <col min="5894" max="5894" width="16.85546875" style="2" bestFit="1" customWidth="1"/>
    <col min="5895" max="5895" width="8.140625" style="2" bestFit="1" customWidth="1"/>
    <col min="5896" max="5896" width="3" style="2" bestFit="1" customWidth="1"/>
    <col min="5897" max="5897" width="5" style="2" bestFit="1" customWidth="1"/>
    <col min="5898" max="6146" width="9.140625" style="2"/>
    <col min="6147" max="6147" width="5.28515625" style="2" customWidth="1"/>
    <col min="6148" max="6148" width="50.140625" style="2" customWidth="1"/>
    <col min="6149" max="6149" width="11.85546875" style="2" customWidth="1"/>
    <col min="6150" max="6150" width="16.85546875" style="2" bestFit="1" customWidth="1"/>
    <col min="6151" max="6151" width="8.140625" style="2" bestFit="1" customWidth="1"/>
    <col min="6152" max="6152" width="3" style="2" bestFit="1" customWidth="1"/>
    <col min="6153" max="6153" width="5" style="2" bestFit="1" customWidth="1"/>
    <col min="6154" max="6402" width="9.140625" style="2"/>
    <col min="6403" max="6403" width="5.28515625" style="2" customWidth="1"/>
    <col min="6404" max="6404" width="50.140625" style="2" customWidth="1"/>
    <col min="6405" max="6405" width="11.85546875" style="2" customWidth="1"/>
    <col min="6406" max="6406" width="16.85546875" style="2" bestFit="1" customWidth="1"/>
    <col min="6407" max="6407" width="8.140625" style="2" bestFit="1" customWidth="1"/>
    <col min="6408" max="6408" width="3" style="2" bestFit="1" customWidth="1"/>
    <col min="6409" max="6409" width="5" style="2" bestFit="1" customWidth="1"/>
    <col min="6410" max="6658" width="9.140625" style="2"/>
    <col min="6659" max="6659" width="5.28515625" style="2" customWidth="1"/>
    <col min="6660" max="6660" width="50.140625" style="2" customWidth="1"/>
    <col min="6661" max="6661" width="11.85546875" style="2" customWidth="1"/>
    <col min="6662" max="6662" width="16.85546875" style="2" bestFit="1" customWidth="1"/>
    <col min="6663" max="6663" width="8.140625" style="2" bestFit="1" customWidth="1"/>
    <col min="6664" max="6664" width="3" style="2" bestFit="1" customWidth="1"/>
    <col min="6665" max="6665" width="5" style="2" bestFit="1" customWidth="1"/>
    <col min="6666" max="6914" width="9.140625" style="2"/>
    <col min="6915" max="6915" width="5.28515625" style="2" customWidth="1"/>
    <col min="6916" max="6916" width="50.140625" style="2" customWidth="1"/>
    <col min="6917" max="6917" width="11.85546875" style="2" customWidth="1"/>
    <col min="6918" max="6918" width="16.85546875" style="2" bestFit="1" customWidth="1"/>
    <col min="6919" max="6919" width="8.140625" style="2" bestFit="1" customWidth="1"/>
    <col min="6920" max="6920" width="3" style="2" bestFit="1" customWidth="1"/>
    <col min="6921" max="6921" width="5" style="2" bestFit="1" customWidth="1"/>
    <col min="6922" max="7170" width="9.140625" style="2"/>
    <col min="7171" max="7171" width="5.28515625" style="2" customWidth="1"/>
    <col min="7172" max="7172" width="50.140625" style="2" customWidth="1"/>
    <col min="7173" max="7173" width="11.85546875" style="2" customWidth="1"/>
    <col min="7174" max="7174" width="16.85546875" style="2" bestFit="1" customWidth="1"/>
    <col min="7175" max="7175" width="8.140625" style="2" bestFit="1" customWidth="1"/>
    <col min="7176" max="7176" width="3" style="2" bestFit="1" customWidth="1"/>
    <col min="7177" max="7177" width="5" style="2" bestFit="1" customWidth="1"/>
    <col min="7178" max="7426" width="9.140625" style="2"/>
    <col min="7427" max="7427" width="5.28515625" style="2" customWidth="1"/>
    <col min="7428" max="7428" width="50.140625" style="2" customWidth="1"/>
    <col min="7429" max="7429" width="11.85546875" style="2" customWidth="1"/>
    <col min="7430" max="7430" width="16.85546875" style="2" bestFit="1" customWidth="1"/>
    <col min="7431" max="7431" width="8.140625" style="2" bestFit="1" customWidth="1"/>
    <col min="7432" max="7432" width="3" style="2" bestFit="1" customWidth="1"/>
    <col min="7433" max="7433" width="5" style="2" bestFit="1" customWidth="1"/>
    <col min="7434" max="7682" width="9.140625" style="2"/>
    <col min="7683" max="7683" width="5.28515625" style="2" customWidth="1"/>
    <col min="7684" max="7684" width="50.140625" style="2" customWidth="1"/>
    <col min="7685" max="7685" width="11.85546875" style="2" customWidth="1"/>
    <col min="7686" max="7686" width="16.85546875" style="2" bestFit="1" customWidth="1"/>
    <col min="7687" max="7687" width="8.140625" style="2" bestFit="1" customWidth="1"/>
    <col min="7688" max="7688" width="3" style="2" bestFit="1" customWidth="1"/>
    <col min="7689" max="7689" width="5" style="2" bestFit="1" customWidth="1"/>
    <col min="7690" max="7938" width="9.140625" style="2"/>
    <col min="7939" max="7939" width="5.28515625" style="2" customWidth="1"/>
    <col min="7940" max="7940" width="50.140625" style="2" customWidth="1"/>
    <col min="7941" max="7941" width="11.85546875" style="2" customWidth="1"/>
    <col min="7942" max="7942" width="16.85546875" style="2" bestFit="1" customWidth="1"/>
    <col min="7943" max="7943" width="8.140625" style="2" bestFit="1" customWidth="1"/>
    <col min="7944" max="7944" width="3" style="2" bestFit="1" customWidth="1"/>
    <col min="7945" max="7945" width="5" style="2" bestFit="1" customWidth="1"/>
    <col min="7946" max="8194" width="9.140625" style="2"/>
    <col min="8195" max="8195" width="5.28515625" style="2" customWidth="1"/>
    <col min="8196" max="8196" width="50.140625" style="2" customWidth="1"/>
    <col min="8197" max="8197" width="11.85546875" style="2" customWidth="1"/>
    <col min="8198" max="8198" width="16.85546875" style="2" bestFit="1" customWidth="1"/>
    <col min="8199" max="8199" width="8.140625" style="2" bestFit="1" customWidth="1"/>
    <col min="8200" max="8200" width="3" style="2" bestFit="1" customWidth="1"/>
    <col min="8201" max="8201" width="5" style="2" bestFit="1" customWidth="1"/>
    <col min="8202" max="8450" width="9.140625" style="2"/>
    <col min="8451" max="8451" width="5.28515625" style="2" customWidth="1"/>
    <col min="8452" max="8452" width="50.140625" style="2" customWidth="1"/>
    <col min="8453" max="8453" width="11.85546875" style="2" customWidth="1"/>
    <col min="8454" max="8454" width="16.85546875" style="2" bestFit="1" customWidth="1"/>
    <col min="8455" max="8455" width="8.140625" style="2" bestFit="1" customWidth="1"/>
    <col min="8456" max="8456" width="3" style="2" bestFit="1" customWidth="1"/>
    <col min="8457" max="8457" width="5" style="2" bestFit="1" customWidth="1"/>
    <col min="8458" max="8706" width="9.140625" style="2"/>
    <col min="8707" max="8707" width="5.28515625" style="2" customWidth="1"/>
    <col min="8708" max="8708" width="50.140625" style="2" customWidth="1"/>
    <col min="8709" max="8709" width="11.85546875" style="2" customWidth="1"/>
    <col min="8710" max="8710" width="16.85546875" style="2" bestFit="1" customWidth="1"/>
    <col min="8711" max="8711" width="8.140625" style="2" bestFit="1" customWidth="1"/>
    <col min="8712" max="8712" width="3" style="2" bestFit="1" customWidth="1"/>
    <col min="8713" max="8713" width="5" style="2" bestFit="1" customWidth="1"/>
    <col min="8714" max="8962" width="9.140625" style="2"/>
    <col min="8963" max="8963" width="5.28515625" style="2" customWidth="1"/>
    <col min="8964" max="8964" width="50.140625" style="2" customWidth="1"/>
    <col min="8965" max="8965" width="11.85546875" style="2" customWidth="1"/>
    <col min="8966" max="8966" width="16.85546875" style="2" bestFit="1" customWidth="1"/>
    <col min="8967" max="8967" width="8.140625" style="2" bestFit="1" customWidth="1"/>
    <col min="8968" max="8968" width="3" style="2" bestFit="1" customWidth="1"/>
    <col min="8969" max="8969" width="5" style="2" bestFit="1" customWidth="1"/>
    <col min="8970" max="9218" width="9.140625" style="2"/>
    <col min="9219" max="9219" width="5.28515625" style="2" customWidth="1"/>
    <col min="9220" max="9220" width="50.140625" style="2" customWidth="1"/>
    <col min="9221" max="9221" width="11.85546875" style="2" customWidth="1"/>
    <col min="9222" max="9222" width="16.85546875" style="2" bestFit="1" customWidth="1"/>
    <col min="9223" max="9223" width="8.140625" style="2" bestFit="1" customWidth="1"/>
    <col min="9224" max="9224" width="3" style="2" bestFit="1" customWidth="1"/>
    <col min="9225" max="9225" width="5" style="2" bestFit="1" customWidth="1"/>
    <col min="9226" max="9474" width="9.140625" style="2"/>
    <col min="9475" max="9475" width="5.28515625" style="2" customWidth="1"/>
    <col min="9476" max="9476" width="50.140625" style="2" customWidth="1"/>
    <col min="9477" max="9477" width="11.85546875" style="2" customWidth="1"/>
    <col min="9478" max="9478" width="16.85546875" style="2" bestFit="1" customWidth="1"/>
    <col min="9479" max="9479" width="8.140625" style="2" bestFit="1" customWidth="1"/>
    <col min="9480" max="9480" width="3" style="2" bestFit="1" customWidth="1"/>
    <col min="9481" max="9481" width="5" style="2" bestFit="1" customWidth="1"/>
    <col min="9482" max="9730" width="9.140625" style="2"/>
    <col min="9731" max="9731" width="5.28515625" style="2" customWidth="1"/>
    <col min="9732" max="9732" width="50.140625" style="2" customWidth="1"/>
    <col min="9733" max="9733" width="11.85546875" style="2" customWidth="1"/>
    <col min="9734" max="9734" width="16.85546875" style="2" bestFit="1" customWidth="1"/>
    <col min="9735" max="9735" width="8.140625" style="2" bestFit="1" customWidth="1"/>
    <col min="9736" max="9736" width="3" style="2" bestFit="1" customWidth="1"/>
    <col min="9737" max="9737" width="5" style="2" bestFit="1" customWidth="1"/>
    <col min="9738" max="9986" width="9.140625" style="2"/>
    <col min="9987" max="9987" width="5.28515625" style="2" customWidth="1"/>
    <col min="9988" max="9988" width="50.140625" style="2" customWidth="1"/>
    <col min="9989" max="9989" width="11.85546875" style="2" customWidth="1"/>
    <col min="9990" max="9990" width="16.85546875" style="2" bestFit="1" customWidth="1"/>
    <col min="9991" max="9991" width="8.140625" style="2" bestFit="1" customWidth="1"/>
    <col min="9992" max="9992" width="3" style="2" bestFit="1" customWidth="1"/>
    <col min="9993" max="9993" width="5" style="2" bestFit="1" customWidth="1"/>
    <col min="9994" max="10242" width="9.140625" style="2"/>
    <col min="10243" max="10243" width="5.28515625" style="2" customWidth="1"/>
    <col min="10244" max="10244" width="50.140625" style="2" customWidth="1"/>
    <col min="10245" max="10245" width="11.85546875" style="2" customWidth="1"/>
    <col min="10246" max="10246" width="16.85546875" style="2" bestFit="1" customWidth="1"/>
    <col min="10247" max="10247" width="8.140625" style="2" bestFit="1" customWidth="1"/>
    <col min="10248" max="10248" width="3" style="2" bestFit="1" customWidth="1"/>
    <col min="10249" max="10249" width="5" style="2" bestFit="1" customWidth="1"/>
    <col min="10250" max="10498" width="9.140625" style="2"/>
    <col min="10499" max="10499" width="5.28515625" style="2" customWidth="1"/>
    <col min="10500" max="10500" width="50.140625" style="2" customWidth="1"/>
    <col min="10501" max="10501" width="11.85546875" style="2" customWidth="1"/>
    <col min="10502" max="10502" width="16.85546875" style="2" bestFit="1" customWidth="1"/>
    <col min="10503" max="10503" width="8.140625" style="2" bestFit="1" customWidth="1"/>
    <col min="10504" max="10504" width="3" style="2" bestFit="1" customWidth="1"/>
    <col min="10505" max="10505" width="5" style="2" bestFit="1" customWidth="1"/>
    <col min="10506" max="10754" width="9.140625" style="2"/>
    <col min="10755" max="10755" width="5.28515625" style="2" customWidth="1"/>
    <col min="10756" max="10756" width="50.140625" style="2" customWidth="1"/>
    <col min="10757" max="10757" width="11.85546875" style="2" customWidth="1"/>
    <col min="10758" max="10758" width="16.85546875" style="2" bestFit="1" customWidth="1"/>
    <col min="10759" max="10759" width="8.140625" style="2" bestFit="1" customWidth="1"/>
    <col min="10760" max="10760" width="3" style="2" bestFit="1" customWidth="1"/>
    <col min="10761" max="10761" width="5" style="2" bestFit="1" customWidth="1"/>
    <col min="10762" max="11010" width="9.140625" style="2"/>
    <col min="11011" max="11011" width="5.28515625" style="2" customWidth="1"/>
    <col min="11012" max="11012" width="50.140625" style="2" customWidth="1"/>
    <col min="11013" max="11013" width="11.85546875" style="2" customWidth="1"/>
    <col min="11014" max="11014" width="16.85546875" style="2" bestFit="1" customWidth="1"/>
    <col min="11015" max="11015" width="8.140625" style="2" bestFit="1" customWidth="1"/>
    <col min="11016" max="11016" width="3" style="2" bestFit="1" customWidth="1"/>
    <col min="11017" max="11017" width="5" style="2" bestFit="1" customWidth="1"/>
    <col min="11018" max="11266" width="9.140625" style="2"/>
    <col min="11267" max="11267" width="5.28515625" style="2" customWidth="1"/>
    <col min="11268" max="11268" width="50.140625" style="2" customWidth="1"/>
    <col min="11269" max="11269" width="11.85546875" style="2" customWidth="1"/>
    <col min="11270" max="11270" width="16.85546875" style="2" bestFit="1" customWidth="1"/>
    <col min="11271" max="11271" width="8.140625" style="2" bestFit="1" customWidth="1"/>
    <col min="11272" max="11272" width="3" style="2" bestFit="1" customWidth="1"/>
    <col min="11273" max="11273" width="5" style="2" bestFit="1" customWidth="1"/>
    <col min="11274" max="11522" width="9.140625" style="2"/>
    <col min="11523" max="11523" width="5.28515625" style="2" customWidth="1"/>
    <col min="11524" max="11524" width="50.140625" style="2" customWidth="1"/>
    <col min="11525" max="11525" width="11.85546875" style="2" customWidth="1"/>
    <col min="11526" max="11526" width="16.85546875" style="2" bestFit="1" customWidth="1"/>
    <col min="11527" max="11527" width="8.140625" style="2" bestFit="1" customWidth="1"/>
    <col min="11528" max="11528" width="3" style="2" bestFit="1" customWidth="1"/>
    <col min="11529" max="11529" width="5" style="2" bestFit="1" customWidth="1"/>
    <col min="11530" max="11778" width="9.140625" style="2"/>
    <col min="11779" max="11779" width="5.28515625" style="2" customWidth="1"/>
    <col min="11780" max="11780" width="50.140625" style="2" customWidth="1"/>
    <col min="11781" max="11781" width="11.85546875" style="2" customWidth="1"/>
    <col min="11782" max="11782" width="16.85546875" style="2" bestFit="1" customWidth="1"/>
    <col min="11783" max="11783" width="8.140625" style="2" bestFit="1" customWidth="1"/>
    <col min="11784" max="11784" width="3" style="2" bestFit="1" customWidth="1"/>
    <col min="11785" max="11785" width="5" style="2" bestFit="1" customWidth="1"/>
    <col min="11786" max="12034" width="9.140625" style="2"/>
    <col min="12035" max="12035" width="5.28515625" style="2" customWidth="1"/>
    <col min="12036" max="12036" width="50.140625" style="2" customWidth="1"/>
    <col min="12037" max="12037" width="11.85546875" style="2" customWidth="1"/>
    <col min="12038" max="12038" width="16.85546875" style="2" bestFit="1" customWidth="1"/>
    <col min="12039" max="12039" width="8.140625" style="2" bestFit="1" customWidth="1"/>
    <col min="12040" max="12040" width="3" style="2" bestFit="1" customWidth="1"/>
    <col min="12041" max="12041" width="5" style="2" bestFit="1" customWidth="1"/>
    <col min="12042" max="12290" width="9.140625" style="2"/>
    <col min="12291" max="12291" width="5.28515625" style="2" customWidth="1"/>
    <col min="12292" max="12292" width="50.140625" style="2" customWidth="1"/>
    <col min="12293" max="12293" width="11.85546875" style="2" customWidth="1"/>
    <col min="12294" max="12294" width="16.85546875" style="2" bestFit="1" customWidth="1"/>
    <col min="12295" max="12295" width="8.140625" style="2" bestFit="1" customWidth="1"/>
    <col min="12296" max="12296" width="3" style="2" bestFit="1" customWidth="1"/>
    <col min="12297" max="12297" width="5" style="2" bestFit="1" customWidth="1"/>
    <col min="12298" max="12546" width="9.140625" style="2"/>
    <col min="12547" max="12547" width="5.28515625" style="2" customWidth="1"/>
    <col min="12548" max="12548" width="50.140625" style="2" customWidth="1"/>
    <col min="12549" max="12549" width="11.85546875" style="2" customWidth="1"/>
    <col min="12550" max="12550" width="16.85546875" style="2" bestFit="1" customWidth="1"/>
    <col min="12551" max="12551" width="8.140625" style="2" bestFit="1" customWidth="1"/>
    <col min="12552" max="12552" width="3" style="2" bestFit="1" customWidth="1"/>
    <col min="12553" max="12553" width="5" style="2" bestFit="1" customWidth="1"/>
    <col min="12554" max="12802" width="9.140625" style="2"/>
    <col min="12803" max="12803" width="5.28515625" style="2" customWidth="1"/>
    <col min="12804" max="12804" width="50.140625" style="2" customWidth="1"/>
    <col min="12805" max="12805" width="11.85546875" style="2" customWidth="1"/>
    <col min="12806" max="12806" width="16.85546875" style="2" bestFit="1" customWidth="1"/>
    <col min="12807" max="12807" width="8.140625" style="2" bestFit="1" customWidth="1"/>
    <col min="12808" max="12808" width="3" style="2" bestFit="1" customWidth="1"/>
    <col min="12809" max="12809" width="5" style="2" bestFit="1" customWidth="1"/>
    <col min="12810" max="13058" width="9.140625" style="2"/>
    <col min="13059" max="13059" width="5.28515625" style="2" customWidth="1"/>
    <col min="13060" max="13060" width="50.140625" style="2" customWidth="1"/>
    <col min="13061" max="13061" width="11.85546875" style="2" customWidth="1"/>
    <col min="13062" max="13062" width="16.85546875" style="2" bestFit="1" customWidth="1"/>
    <col min="13063" max="13063" width="8.140625" style="2" bestFit="1" customWidth="1"/>
    <col min="13064" max="13064" width="3" style="2" bestFit="1" customWidth="1"/>
    <col min="13065" max="13065" width="5" style="2" bestFit="1" customWidth="1"/>
    <col min="13066" max="13314" width="9.140625" style="2"/>
    <col min="13315" max="13315" width="5.28515625" style="2" customWidth="1"/>
    <col min="13316" max="13316" width="50.140625" style="2" customWidth="1"/>
    <col min="13317" max="13317" width="11.85546875" style="2" customWidth="1"/>
    <col min="13318" max="13318" width="16.85546875" style="2" bestFit="1" customWidth="1"/>
    <col min="13319" max="13319" width="8.140625" style="2" bestFit="1" customWidth="1"/>
    <col min="13320" max="13320" width="3" style="2" bestFit="1" customWidth="1"/>
    <col min="13321" max="13321" width="5" style="2" bestFit="1" customWidth="1"/>
    <col min="13322" max="13570" width="9.140625" style="2"/>
    <col min="13571" max="13571" width="5.28515625" style="2" customWidth="1"/>
    <col min="13572" max="13572" width="50.140625" style="2" customWidth="1"/>
    <col min="13573" max="13573" width="11.85546875" style="2" customWidth="1"/>
    <col min="13574" max="13574" width="16.85546875" style="2" bestFit="1" customWidth="1"/>
    <col min="13575" max="13575" width="8.140625" style="2" bestFit="1" customWidth="1"/>
    <col min="13576" max="13576" width="3" style="2" bestFit="1" customWidth="1"/>
    <col min="13577" max="13577" width="5" style="2" bestFit="1" customWidth="1"/>
    <col min="13578" max="13826" width="9.140625" style="2"/>
    <col min="13827" max="13827" width="5.28515625" style="2" customWidth="1"/>
    <col min="13828" max="13828" width="50.140625" style="2" customWidth="1"/>
    <col min="13829" max="13829" width="11.85546875" style="2" customWidth="1"/>
    <col min="13830" max="13830" width="16.85546875" style="2" bestFit="1" customWidth="1"/>
    <col min="13831" max="13831" width="8.140625" style="2" bestFit="1" customWidth="1"/>
    <col min="13832" max="13832" width="3" style="2" bestFit="1" customWidth="1"/>
    <col min="13833" max="13833" width="5" style="2" bestFit="1" customWidth="1"/>
    <col min="13834" max="14082" width="9.140625" style="2"/>
    <col min="14083" max="14083" width="5.28515625" style="2" customWidth="1"/>
    <col min="14084" max="14084" width="50.140625" style="2" customWidth="1"/>
    <col min="14085" max="14085" width="11.85546875" style="2" customWidth="1"/>
    <col min="14086" max="14086" width="16.85546875" style="2" bestFit="1" customWidth="1"/>
    <col min="14087" max="14087" width="8.140625" style="2" bestFit="1" customWidth="1"/>
    <col min="14088" max="14088" width="3" style="2" bestFit="1" customWidth="1"/>
    <col min="14089" max="14089" width="5" style="2" bestFit="1" customWidth="1"/>
    <col min="14090" max="14338" width="9.140625" style="2"/>
    <col min="14339" max="14339" width="5.28515625" style="2" customWidth="1"/>
    <col min="14340" max="14340" width="50.140625" style="2" customWidth="1"/>
    <col min="14341" max="14341" width="11.85546875" style="2" customWidth="1"/>
    <col min="14342" max="14342" width="16.85546875" style="2" bestFit="1" customWidth="1"/>
    <col min="14343" max="14343" width="8.140625" style="2" bestFit="1" customWidth="1"/>
    <col min="14344" max="14344" width="3" style="2" bestFit="1" customWidth="1"/>
    <col min="14345" max="14345" width="5" style="2" bestFit="1" customWidth="1"/>
    <col min="14346" max="14594" width="9.140625" style="2"/>
    <col min="14595" max="14595" width="5.28515625" style="2" customWidth="1"/>
    <col min="14596" max="14596" width="50.140625" style="2" customWidth="1"/>
    <col min="14597" max="14597" width="11.85546875" style="2" customWidth="1"/>
    <col min="14598" max="14598" width="16.85546875" style="2" bestFit="1" customWidth="1"/>
    <col min="14599" max="14599" width="8.140625" style="2" bestFit="1" customWidth="1"/>
    <col min="14600" max="14600" width="3" style="2" bestFit="1" customWidth="1"/>
    <col min="14601" max="14601" width="5" style="2" bestFit="1" customWidth="1"/>
    <col min="14602" max="14850" width="9.140625" style="2"/>
    <col min="14851" max="14851" width="5.28515625" style="2" customWidth="1"/>
    <col min="14852" max="14852" width="50.140625" style="2" customWidth="1"/>
    <col min="14853" max="14853" width="11.85546875" style="2" customWidth="1"/>
    <col min="14854" max="14854" width="16.85546875" style="2" bestFit="1" customWidth="1"/>
    <col min="14855" max="14855" width="8.140625" style="2" bestFit="1" customWidth="1"/>
    <col min="14856" max="14856" width="3" style="2" bestFit="1" customWidth="1"/>
    <col min="14857" max="14857" width="5" style="2" bestFit="1" customWidth="1"/>
    <col min="14858" max="15106" width="9.140625" style="2"/>
    <col min="15107" max="15107" width="5.28515625" style="2" customWidth="1"/>
    <col min="15108" max="15108" width="50.140625" style="2" customWidth="1"/>
    <col min="15109" max="15109" width="11.85546875" style="2" customWidth="1"/>
    <col min="15110" max="15110" width="16.85546875" style="2" bestFit="1" customWidth="1"/>
    <col min="15111" max="15111" width="8.140625" style="2" bestFit="1" customWidth="1"/>
    <col min="15112" max="15112" width="3" style="2" bestFit="1" customWidth="1"/>
    <col min="15113" max="15113" width="5" style="2" bestFit="1" customWidth="1"/>
    <col min="15114" max="15362" width="9.140625" style="2"/>
    <col min="15363" max="15363" width="5.28515625" style="2" customWidth="1"/>
    <col min="15364" max="15364" width="50.140625" style="2" customWidth="1"/>
    <col min="15365" max="15365" width="11.85546875" style="2" customWidth="1"/>
    <col min="15366" max="15366" width="16.85546875" style="2" bestFit="1" customWidth="1"/>
    <col min="15367" max="15367" width="8.140625" style="2" bestFit="1" customWidth="1"/>
    <col min="15368" max="15368" width="3" style="2" bestFit="1" customWidth="1"/>
    <col min="15369" max="15369" width="5" style="2" bestFit="1" customWidth="1"/>
    <col min="15370" max="15618" width="9.140625" style="2"/>
    <col min="15619" max="15619" width="5.28515625" style="2" customWidth="1"/>
    <col min="15620" max="15620" width="50.140625" style="2" customWidth="1"/>
    <col min="15621" max="15621" width="11.85546875" style="2" customWidth="1"/>
    <col min="15622" max="15622" width="16.85546875" style="2" bestFit="1" customWidth="1"/>
    <col min="15623" max="15623" width="8.140625" style="2" bestFit="1" customWidth="1"/>
    <col min="15624" max="15624" width="3" style="2" bestFit="1" customWidth="1"/>
    <col min="15625" max="15625" width="5" style="2" bestFit="1" customWidth="1"/>
    <col min="15626" max="15874" width="9.140625" style="2"/>
    <col min="15875" max="15875" width="5.28515625" style="2" customWidth="1"/>
    <col min="15876" max="15876" width="50.140625" style="2" customWidth="1"/>
    <col min="15877" max="15877" width="11.85546875" style="2" customWidth="1"/>
    <col min="15878" max="15878" width="16.85546875" style="2" bestFit="1" customWidth="1"/>
    <col min="15879" max="15879" width="8.140625" style="2" bestFit="1" customWidth="1"/>
    <col min="15880" max="15880" width="3" style="2" bestFit="1" customWidth="1"/>
    <col min="15881" max="15881" width="5" style="2" bestFit="1" customWidth="1"/>
    <col min="15882" max="16130" width="9.140625" style="2"/>
    <col min="16131" max="16131" width="5.28515625" style="2" customWidth="1"/>
    <col min="16132" max="16132" width="50.140625" style="2" customWidth="1"/>
    <col min="16133" max="16133" width="11.85546875" style="2" customWidth="1"/>
    <col min="16134" max="16134" width="16.85546875" style="2" bestFit="1" customWidth="1"/>
    <col min="16135" max="16135" width="8.140625" style="2" bestFit="1" customWidth="1"/>
    <col min="16136" max="16136" width="3" style="2" bestFit="1" customWidth="1"/>
    <col min="16137" max="16137" width="5" style="2" bestFit="1" customWidth="1"/>
    <col min="16138" max="16384" width="9.140625" style="2"/>
  </cols>
  <sheetData>
    <row r="2" spans="1:7">
      <c r="B2" s="1" t="s">
        <v>0</v>
      </c>
      <c r="C2" s="3"/>
      <c r="D2" s="3"/>
      <c r="E2" s="32"/>
      <c r="F2" s="3"/>
    </row>
    <row r="3" spans="1:7">
      <c r="B3" s="4" t="s">
        <v>1</v>
      </c>
      <c r="C3" s="3"/>
      <c r="D3" s="3"/>
      <c r="E3" s="32"/>
      <c r="F3" s="3"/>
    </row>
    <row r="4" spans="1:7">
      <c r="B4" s="1" t="s">
        <v>2</v>
      </c>
      <c r="C4" s="3"/>
      <c r="D4" s="3"/>
      <c r="E4" s="32"/>
      <c r="F4" s="3"/>
    </row>
    <row r="5" spans="1:7">
      <c r="B5" s="5"/>
      <c r="C5" s="3"/>
      <c r="D5" s="3"/>
      <c r="E5" s="32"/>
      <c r="F5" s="3"/>
    </row>
    <row r="6" spans="1:7">
      <c r="B6" s="6" t="s">
        <v>3</v>
      </c>
      <c r="C6" s="7" t="s">
        <v>35</v>
      </c>
      <c r="D6" s="7"/>
      <c r="E6" s="9"/>
      <c r="F6" s="7"/>
      <c r="G6" s="4"/>
    </row>
    <row r="7" spans="1:7">
      <c r="B7" s="6" t="s">
        <v>4</v>
      </c>
      <c r="C7" s="4" t="s">
        <v>51</v>
      </c>
      <c r="D7" s="4"/>
      <c r="E7" s="1" t="s">
        <v>50</v>
      </c>
      <c r="F7" s="7"/>
      <c r="G7" s="4"/>
    </row>
    <row r="8" spans="1:7">
      <c r="B8" s="8" t="s">
        <v>5</v>
      </c>
      <c r="C8" s="4">
        <f>'[1]40р Жовтня, 21 1'!$D$9</f>
        <v>2298.67</v>
      </c>
      <c r="D8" s="4"/>
      <c r="E8" s="1"/>
      <c r="F8" s="7"/>
      <c r="G8" s="4"/>
    </row>
    <row r="9" spans="1:7">
      <c r="A9" s="9"/>
      <c r="B9" s="7"/>
      <c r="C9" s="3"/>
      <c r="D9" s="3"/>
      <c r="E9" s="32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0.77300000000000002</v>
      </c>
      <c r="D12" s="12">
        <v>0.81199270326246642</v>
      </c>
      <c r="E12" s="41">
        <v>5.0443341866062639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5.0000000000000001E-3</v>
      </c>
      <c r="D13" s="12">
        <v>5.6554268097001132E-3</v>
      </c>
      <c r="E13" s="41">
        <v>13.108536194002269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0.41899999999999998</v>
      </c>
      <c r="D16" s="12">
        <v>0.42950420994837007</v>
      </c>
      <c r="E16" s="41">
        <v>2.5069713480596931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3.3000000000000002E-2</v>
      </c>
      <c r="D17" s="12">
        <v>3.3452526678470589E-2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3.7999999999999999E-2</v>
      </c>
      <c r="D18" s="12">
        <v>3.837964301095851E-2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4.8000000000000001E-2</v>
      </c>
      <c r="D19" s="12">
        <v>4.7992665323861192E-2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8.7999999999999995E-2</v>
      </c>
      <c r="D20" s="12">
        <v>8.8995174376342398E-2</v>
      </c>
      <c r="E20" s="41">
        <v>1.1308799731163646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0.82599999999999996</v>
      </c>
      <c r="D21" s="12">
        <v>0.622</v>
      </c>
      <c r="E21" s="41">
        <v>-24.697336561743327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0.219</v>
      </c>
      <c r="D22" s="12">
        <v>0.22954137515995759</v>
      </c>
      <c r="E22" s="41">
        <v>4.8134133150491323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0.151</v>
      </c>
      <c r="D23" s="22">
        <v>0.29296190840790537</v>
      </c>
      <c r="E23" s="41">
        <v>94.014508879407543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/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2.5999999999999996</v>
      </c>
      <c r="D26" s="25">
        <f>SUM(D12:D23,D24)</f>
        <v>2.6004756329780321</v>
      </c>
      <c r="E26" s="35">
        <f t="shared" ref="E26" si="0">(D26*100/C26)-100</f>
        <v>1.829357607816462E-2</v>
      </c>
      <c r="F26" s="13"/>
      <c r="G26" s="13"/>
    </row>
    <row r="29" spans="1:7">
      <c r="B29" s="2" t="s">
        <v>32</v>
      </c>
    </row>
  </sheetData>
  <mergeCells count="7">
    <mergeCell ref="A10:A11"/>
    <mergeCell ref="B10:B11"/>
    <mergeCell ref="C10:C11"/>
    <mergeCell ref="F10:F11"/>
    <mergeCell ref="G10:G11"/>
    <mergeCell ref="D10:D11"/>
    <mergeCell ref="E10:E11"/>
  </mergeCells>
  <pageMargins left="0.70866141732283472" right="0.31496062992125984" top="0.74803149606299213" bottom="0.74803149606299213" header="0.31496062992125984" footer="0.31496062992125984"/>
  <pageSetup paperSize="9"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7" style="2" customWidth="1"/>
    <col min="5" max="5" width="11.85546875" style="2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>
        <v>23</v>
      </c>
      <c r="F7" s="7"/>
      <c r="G7" s="4"/>
    </row>
    <row r="8" spans="1:7">
      <c r="B8" s="8" t="s">
        <v>5</v>
      </c>
      <c r="C8" s="4">
        <f>'[1]40р Жовтня 23'!$D$9</f>
        <v>2719.14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0.42299999999999999</v>
      </c>
      <c r="D12" s="12">
        <v>0.44401118408734264</v>
      </c>
      <c r="E12" s="41">
        <v>4.9671829993717864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6.448260120075067E-3</v>
      </c>
      <c r="E13" s="41">
        <v>7.471002001251108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0.51400000000000001</v>
      </c>
      <c r="D16" s="12">
        <v>0.52957362966972032</v>
      </c>
      <c r="E16" s="41">
        <v>3.0298890408016206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3.7999999999999999E-2</v>
      </c>
      <c r="D17" s="12">
        <v>3.8142230631743865E-2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4.3999999999999997E-2</v>
      </c>
      <c r="D18" s="12">
        <v>4.3760078554248773E-2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5.4095191862132894E-2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0.09</v>
      </c>
      <c r="D20" s="12">
        <v>9.1393311033284588E-2</v>
      </c>
      <c r="E20" s="41">
        <v>1.5481233703162189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0.97399999999999998</v>
      </c>
      <c r="D21" s="12">
        <v>0.94</v>
      </c>
      <c r="E21" s="41">
        <v>-3.4907597535934229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0.16600000000000001</v>
      </c>
      <c r="D22" s="12">
        <v>0.17370640761191505</v>
      </c>
      <c r="E22" s="41">
        <v>4.6424142240452113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0.191</v>
      </c>
      <c r="D23" s="22">
        <v>0.17907737372845825</v>
      </c>
      <c r="E23" s="41">
        <v>-6.2422127076134757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2.5002076672989215</v>
      </c>
      <c r="E26" s="35">
        <f t="shared" ref="E26" si="0">(D26*100/C26)-100</f>
        <v>8.3066919568608455E-3</v>
      </c>
      <c r="F26" s="13"/>
      <c r="G26" s="13"/>
    </row>
    <row r="29" spans="1:7">
      <c r="B29" s="2" t="s">
        <v>32</v>
      </c>
    </row>
  </sheetData>
  <mergeCells count="7">
    <mergeCell ref="G10:G11"/>
    <mergeCell ref="A10:A11"/>
    <mergeCell ref="B10:B11"/>
    <mergeCell ref="C10:C11"/>
    <mergeCell ref="F10:F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E12" sqref="E12:E23"/>
    </sheetView>
  </sheetViews>
  <sheetFormatPr defaultRowHeight="12.75"/>
  <cols>
    <col min="1" max="1" width="5.28515625" style="1" customWidth="1"/>
    <col min="2" max="2" width="50.140625" style="2" customWidth="1"/>
    <col min="3" max="3" width="11.85546875" style="2" customWidth="1"/>
    <col min="4" max="4" width="8.28515625" style="2" customWidth="1"/>
    <col min="5" max="5" width="7.85546875" style="2" bestFit="1" customWidth="1"/>
    <col min="6" max="6" width="16.85546875" style="2" bestFit="1" customWidth="1"/>
    <col min="7" max="7" width="8.140625" style="2" bestFit="1" customWidth="1"/>
    <col min="8" max="8" width="3" style="2" bestFit="1" customWidth="1"/>
    <col min="9" max="9" width="5" style="2" bestFit="1" customWidth="1"/>
    <col min="10" max="16384" width="9.140625" style="2"/>
  </cols>
  <sheetData>
    <row r="2" spans="1:7">
      <c r="B2" s="1" t="s">
        <v>0</v>
      </c>
      <c r="C2" s="3"/>
      <c r="D2" s="3"/>
      <c r="E2" s="3"/>
      <c r="F2" s="3"/>
    </row>
    <row r="3" spans="1:7">
      <c r="B3" s="4" t="s">
        <v>1</v>
      </c>
      <c r="C3" s="3"/>
      <c r="D3" s="3"/>
      <c r="E3" s="3"/>
      <c r="F3" s="3"/>
    </row>
    <row r="4" spans="1:7">
      <c r="B4" s="1" t="s">
        <v>2</v>
      </c>
      <c r="C4" s="3"/>
      <c r="D4" s="3"/>
      <c r="E4" s="3"/>
      <c r="F4" s="3"/>
    </row>
    <row r="5" spans="1:7">
      <c r="B5" s="5"/>
      <c r="C5" s="3"/>
      <c r="D5" s="3"/>
      <c r="E5" s="3"/>
      <c r="F5" s="3"/>
    </row>
    <row r="6" spans="1:7">
      <c r="B6" s="6" t="s">
        <v>3</v>
      </c>
      <c r="C6" s="7" t="s">
        <v>35</v>
      </c>
      <c r="D6" s="7"/>
      <c r="E6" s="7"/>
      <c r="F6" s="7"/>
      <c r="G6" s="4"/>
    </row>
    <row r="7" spans="1:7">
      <c r="B7" s="6" t="s">
        <v>4</v>
      </c>
      <c r="C7" s="4" t="s">
        <v>51</v>
      </c>
      <c r="D7" s="4"/>
      <c r="E7" s="4"/>
      <c r="F7" s="39">
        <v>25</v>
      </c>
      <c r="G7" s="4"/>
    </row>
    <row r="8" spans="1:7">
      <c r="B8" s="8" t="s">
        <v>5</v>
      </c>
      <c r="C8" s="4">
        <f>'[1]40р Жовтня 25'!$D$9</f>
        <v>2741.36</v>
      </c>
      <c r="D8" s="4"/>
      <c r="E8" s="4"/>
      <c r="F8" s="7"/>
      <c r="G8" s="4"/>
    </row>
    <row r="9" spans="1:7">
      <c r="A9" s="9"/>
      <c r="B9" s="7"/>
      <c r="C9" s="3"/>
      <c r="D9" s="3"/>
      <c r="E9" s="3"/>
      <c r="F9" s="3"/>
    </row>
    <row r="10" spans="1:7">
      <c r="A10" s="42" t="s">
        <v>6</v>
      </c>
      <c r="B10" s="44" t="s">
        <v>7</v>
      </c>
      <c r="C10" s="46" t="s">
        <v>8</v>
      </c>
      <c r="D10" s="49" t="s">
        <v>39</v>
      </c>
      <c r="E10" s="47" t="s">
        <v>40</v>
      </c>
      <c r="F10" s="47" t="s">
        <v>9</v>
      </c>
      <c r="G10" s="47" t="s">
        <v>10</v>
      </c>
    </row>
    <row r="11" spans="1:7">
      <c r="A11" s="43"/>
      <c r="B11" s="45"/>
      <c r="C11" s="46"/>
      <c r="D11" s="50"/>
      <c r="E11" s="48"/>
      <c r="F11" s="48"/>
      <c r="G11" s="48"/>
    </row>
    <row r="12" spans="1:7">
      <c r="A12" s="10">
        <v>1</v>
      </c>
      <c r="B12" s="11" t="s">
        <v>11</v>
      </c>
      <c r="C12" s="12">
        <v>0.47599999999999998</v>
      </c>
      <c r="D12" s="12">
        <v>0.4993970780145971</v>
      </c>
      <c r="E12" s="41">
        <v>4.9153525240750326</v>
      </c>
      <c r="F12" s="13" t="s">
        <v>33</v>
      </c>
      <c r="G12" s="14" t="s">
        <v>12</v>
      </c>
    </row>
    <row r="13" spans="1:7">
      <c r="A13" s="10">
        <v>2</v>
      </c>
      <c r="B13" s="15" t="s">
        <v>13</v>
      </c>
      <c r="C13" s="12">
        <v>6.0000000000000001E-3</v>
      </c>
      <c r="D13" s="12">
        <v>6.2548260192064357E-3</v>
      </c>
      <c r="E13" s="41">
        <v>4.2471003201072506</v>
      </c>
      <c r="F13" s="13" t="s">
        <v>14</v>
      </c>
      <c r="G13" s="14" t="s">
        <v>12</v>
      </c>
    </row>
    <row r="14" spans="1:7">
      <c r="A14" s="10">
        <v>3</v>
      </c>
      <c r="B14" s="15" t="s">
        <v>15</v>
      </c>
      <c r="C14" s="12">
        <v>0</v>
      </c>
      <c r="D14" s="12"/>
      <c r="E14" s="41"/>
      <c r="F14" s="13" t="s">
        <v>16</v>
      </c>
      <c r="G14" s="14" t="s">
        <v>12</v>
      </c>
    </row>
    <row r="15" spans="1:7">
      <c r="A15" s="10">
        <v>4</v>
      </c>
      <c r="B15" s="16" t="s">
        <v>17</v>
      </c>
      <c r="C15" s="12">
        <v>0</v>
      </c>
      <c r="D15" s="12"/>
      <c r="E15" s="41"/>
      <c r="F15" s="13" t="s">
        <v>16</v>
      </c>
      <c r="G15" s="14" t="s">
        <v>12</v>
      </c>
    </row>
    <row r="16" spans="1:7" ht="63.75">
      <c r="A16" s="17">
        <v>5</v>
      </c>
      <c r="B16" s="16" t="s">
        <v>34</v>
      </c>
      <c r="C16" s="12">
        <v>0.43099999999999999</v>
      </c>
      <c r="D16" s="12">
        <v>0.44254832024393626</v>
      </c>
      <c r="E16" s="41">
        <v>2.6794246505652666</v>
      </c>
      <c r="F16" s="13" t="s">
        <v>18</v>
      </c>
      <c r="G16" s="14" t="s">
        <v>12</v>
      </c>
    </row>
    <row r="17" spans="1:7">
      <c r="A17" s="17">
        <v>6</v>
      </c>
      <c r="B17" s="15" t="s">
        <v>19</v>
      </c>
      <c r="C17" s="12">
        <v>3.6999999999999998E-2</v>
      </c>
      <c r="D17" s="12">
        <v>3.6998044766101496E-2</v>
      </c>
      <c r="E17" s="41">
        <v>0</v>
      </c>
      <c r="F17" s="13" t="s">
        <v>14</v>
      </c>
      <c r="G17" s="14" t="s">
        <v>12</v>
      </c>
    </row>
    <row r="18" spans="1:7" s="18" customFormat="1">
      <c r="A18" s="17">
        <v>7</v>
      </c>
      <c r="B18" s="15" t="s">
        <v>20</v>
      </c>
      <c r="C18" s="12">
        <v>4.2000000000000003E-2</v>
      </c>
      <c r="D18" s="12">
        <v>4.244736918901567E-2</v>
      </c>
      <c r="E18" s="41">
        <v>0</v>
      </c>
      <c r="F18" s="13" t="s">
        <v>14</v>
      </c>
      <c r="G18" s="14" t="s">
        <v>12</v>
      </c>
    </row>
    <row r="19" spans="1:7">
      <c r="A19" s="17">
        <v>8</v>
      </c>
      <c r="B19" s="15" t="s">
        <v>21</v>
      </c>
      <c r="C19" s="12">
        <v>5.3999999999999999E-2</v>
      </c>
      <c r="D19" s="12">
        <v>5.3656725129132991E-2</v>
      </c>
      <c r="E19" s="41">
        <v>0</v>
      </c>
      <c r="F19" s="13" t="s">
        <v>22</v>
      </c>
      <c r="G19" s="14" t="s">
        <v>12</v>
      </c>
    </row>
    <row r="20" spans="1:7" ht="76.5">
      <c r="A20" s="17">
        <v>9</v>
      </c>
      <c r="B20" s="19" t="s">
        <v>23</v>
      </c>
      <c r="C20" s="12">
        <v>8.7999999999999995E-2</v>
      </c>
      <c r="D20" s="12">
        <v>8.9082172755733102E-2</v>
      </c>
      <c r="E20" s="41">
        <v>1.2297417678785365</v>
      </c>
      <c r="F20" s="13" t="s">
        <v>22</v>
      </c>
      <c r="G20" s="14" t="s">
        <v>12</v>
      </c>
    </row>
    <row r="21" spans="1:7" ht="76.5">
      <c r="A21" s="17">
        <v>10</v>
      </c>
      <c r="B21" s="16" t="s">
        <v>24</v>
      </c>
      <c r="C21" s="12">
        <v>1</v>
      </c>
      <c r="D21" s="12">
        <v>0.81099999999999994</v>
      </c>
      <c r="E21" s="41">
        <v>-18.900000000000006</v>
      </c>
      <c r="F21" s="20" t="s">
        <v>25</v>
      </c>
      <c r="G21" s="14" t="s">
        <v>12</v>
      </c>
    </row>
    <row r="22" spans="1:7" ht="38.25">
      <c r="A22" s="17">
        <v>11</v>
      </c>
      <c r="B22" s="16" t="s">
        <v>26</v>
      </c>
      <c r="C22" s="12">
        <v>0.17899999999999999</v>
      </c>
      <c r="D22" s="12">
        <v>0.18799762822896482</v>
      </c>
      <c r="E22" s="41">
        <v>5.0266079491423596</v>
      </c>
      <c r="F22" s="20" t="s">
        <v>27</v>
      </c>
      <c r="G22" s="14" t="s">
        <v>12</v>
      </c>
    </row>
    <row r="23" spans="1:7" ht="25.5">
      <c r="A23" s="17">
        <v>12</v>
      </c>
      <c r="B23" s="21" t="s">
        <v>28</v>
      </c>
      <c r="C23" s="22">
        <v>0.187</v>
      </c>
      <c r="D23" s="22">
        <v>0.33030852934309973</v>
      </c>
      <c r="E23" s="41">
        <v>76.63557718882339</v>
      </c>
      <c r="F23" s="13" t="s">
        <v>29</v>
      </c>
      <c r="G23" s="14" t="s">
        <v>12</v>
      </c>
    </row>
    <row r="24" spans="1:7">
      <c r="A24" s="17">
        <v>13</v>
      </c>
      <c r="B24" s="11" t="s">
        <v>30</v>
      </c>
      <c r="C24" s="12">
        <v>0</v>
      </c>
      <c r="D24" s="12"/>
      <c r="E24" s="33"/>
      <c r="F24" s="13" t="s">
        <v>29</v>
      </c>
      <c r="G24" s="14" t="s">
        <v>12</v>
      </c>
    </row>
    <row r="25" spans="1:7">
      <c r="A25" s="10"/>
      <c r="B25" s="13"/>
      <c r="C25" s="12"/>
      <c r="D25" s="12"/>
      <c r="E25" s="33"/>
      <c r="F25" s="13"/>
      <c r="G25" s="13"/>
    </row>
    <row r="26" spans="1:7">
      <c r="A26" s="23"/>
      <c r="B26" s="24" t="s">
        <v>31</v>
      </c>
      <c r="C26" s="25">
        <f>SUM(C12:C23,C24)</f>
        <v>2.5</v>
      </c>
      <c r="D26" s="25">
        <f>SUM(D12:D23,D24)</f>
        <v>2.4996906936897876</v>
      </c>
      <c r="E26" s="35">
        <f t="shared" ref="E26" si="0">(D26*100/C26)-100</f>
        <v>-1.237225240849682E-2</v>
      </c>
      <c r="F26" s="13"/>
      <c r="G26" s="13"/>
    </row>
    <row r="29" spans="1:7">
      <c r="B29" s="2" t="s">
        <v>32</v>
      </c>
    </row>
  </sheetData>
  <mergeCells count="7">
    <mergeCell ref="G10:G11"/>
    <mergeCell ref="A10:A11"/>
    <mergeCell ref="B10:B11"/>
    <mergeCell ref="C10:C11"/>
    <mergeCell ref="F10:F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Ром Атам (40 р Жов 1А)</vt:lpstr>
      <vt:lpstr>Чибісова 14А</vt:lpstr>
      <vt:lpstr>Чибісова 16А</vt:lpstr>
      <vt:lpstr>Чибісова 16Б</vt:lpstr>
      <vt:lpstr>Чибісова 17</vt:lpstr>
      <vt:lpstr>пр Курський 125</vt:lpstr>
      <vt:lpstr>Р. Атаманюка21  1</vt:lpstr>
      <vt:lpstr>Р. Атаманюка23</vt:lpstr>
      <vt:lpstr>р. Атаманюка25</vt:lpstr>
      <vt:lpstr>Р.Атаманюка 27</vt:lpstr>
      <vt:lpstr>Р.Атаманюка29</vt:lpstr>
      <vt:lpstr>Р.Атаманюка31</vt:lpstr>
      <vt:lpstr>Р.Атаманюка33</vt:lpstr>
      <vt:lpstr>Р.Атаманюка35</vt:lpstr>
      <vt:lpstr>Р. Атаманюка37</vt:lpstr>
      <vt:lpstr>Р.Атаманюка41</vt:lpstr>
      <vt:lpstr>Р.Атаманюка43</vt:lpstr>
      <vt:lpstr>Р.Атаманюка49</vt:lpstr>
      <vt:lpstr>Р.Атаманюка51</vt:lpstr>
      <vt:lpstr>Р.Атаманюка53</vt:lpstr>
      <vt:lpstr>Р.Атаманюка55</vt:lpstr>
      <vt:lpstr>Р.Атаманюка59</vt:lpstr>
      <vt:lpstr>Р.Атаманюка63</vt:lpstr>
      <vt:lpstr>Р.Атаманюка67</vt:lpstr>
      <vt:lpstr>Р.Атаманюка69</vt:lpstr>
      <vt:lpstr>Ген Чибі11к1</vt:lpstr>
      <vt:lpstr>прКур103к1</vt:lpstr>
      <vt:lpstr>прКур105</vt:lpstr>
      <vt:lpstr>прКур115</vt:lpstr>
      <vt:lpstr>прКур119</vt:lpstr>
      <vt:lpstr>прКур123</vt:lpstr>
      <vt:lpstr>прКур127</vt:lpstr>
      <vt:lpstr>прКур129</vt:lpstr>
      <vt:lpstr>прКур131</vt:lpstr>
      <vt:lpstr>прКур133</vt:lpstr>
      <vt:lpstr>ЛУкр4</vt:lpstr>
      <vt:lpstr>ЛУкр6</vt:lpstr>
      <vt:lpstr>ЛУкр14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2016-11-01T13:28:13Z</dcterms:modified>
</cp:coreProperties>
</file>