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sha_a\Downloads\"/>
    </mc:Choice>
  </mc:AlternateContent>
  <bookViews>
    <workbookView xWindow="0" yWindow="0" windowWidth="24000" windowHeight="930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</sheets>
  <definedNames>
    <definedName name="_xlnm._FilterDatabase" localSheetId="0" hidden="1">'Список планів'!$A$3:$E$55</definedName>
  </definedNames>
  <calcPr calcId="162913"/>
</workbook>
</file>

<file path=xl/calcChain.xml><?xml version="1.0" encoding="utf-8"?>
<calcChain xmlns="http://schemas.openxmlformats.org/spreadsheetml/2006/main">
  <c r="A36" i="5" l="1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A3" i="4"/>
  <c r="A2" i="4"/>
  <c r="A1" i="4"/>
</calcChain>
</file>

<file path=xl/sharedStrings.xml><?xml version="1.0" encoding="utf-8"?>
<sst xmlns="http://schemas.openxmlformats.org/spreadsheetml/2006/main" count="291" uniqueCount="170">
  <si>
    <t>Код предмета закупівлі відповідно до ДК 021:2015</t>
  </si>
  <si>
    <t>Конкретна назва предмета закупівлі</t>
  </si>
  <si>
    <t>Розмір бюджетного призначення за кошторисом або очікувана вартість предмета закупівлі</t>
  </si>
  <si>
    <t>Процедура закупівлі</t>
  </si>
  <si>
    <t>1</t>
  </si>
  <si>
    <t>3</t>
  </si>
  <si>
    <t>4</t>
  </si>
  <si>
    <t>7</t>
  </si>
  <si>
    <t>9</t>
  </si>
  <si>
    <t>2210</t>
  </si>
  <si>
    <t>UAH</t>
  </si>
  <si>
    <t>Звіт про укладений договір</t>
  </si>
  <si>
    <t>2240</t>
  </si>
  <si>
    <t>Без застосування електронної системи</t>
  </si>
  <si>
    <t>Допорогові закупівлі</t>
  </si>
  <si>
    <t>3110</t>
  </si>
  <si>
    <t>Відкриті торги</t>
  </si>
  <si>
    <t>75240000-0</t>
  </si>
  <si>
    <t>Послуги з цілодобового забезпечення охорони та збереження майна автопідприємства виконавчого комітету СМР, за адресою вул. Кондратьєва,106</t>
  </si>
  <si>
    <t>Послуги з цілодобового забезпечення охорони та збереження майна приміщень по вул. Харківській,35</t>
  </si>
  <si>
    <t>Послуги з цілодобового забезпечення охорони та збереження майна приміщень по вул.Горького,21</t>
  </si>
  <si>
    <t>72610000-9</t>
  </si>
  <si>
    <t>Технічна підтримка роботи веб-ресурсів міської ради</t>
  </si>
  <si>
    <t>72590000-7</t>
  </si>
  <si>
    <t>Оренда віртуальних серверних потужностей для потреб Сумської міської ради</t>
  </si>
  <si>
    <t>72210000-0</t>
  </si>
  <si>
    <t>Впровадження нової системи електронного документообігу</t>
  </si>
  <si>
    <t>55240000-4</t>
  </si>
  <si>
    <t>2730</t>
  </si>
  <si>
    <t>50340000-0</t>
  </si>
  <si>
    <t>Підтримка роботи систем відеоспостереження</t>
  </si>
  <si>
    <t>48760000-3</t>
  </si>
  <si>
    <t>Забезпечення антивірусного захисту робочих місць</t>
  </si>
  <si>
    <t>48510000-6</t>
  </si>
  <si>
    <t>48320000-7</t>
  </si>
  <si>
    <t>Придбання графічних програмних продуктів та програм для роботи з текстом</t>
  </si>
  <si>
    <t>3132</t>
  </si>
  <si>
    <t>45310000-3</t>
  </si>
  <si>
    <t>3122</t>
  </si>
  <si>
    <t>32410000-0</t>
  </si>
  <si>
    <t>32260000-3</t>
  </si>
  <si>
    <t>Придбання комутаційного та мережевого обладнання для обчислювальних мереж Сумської міської ради</t>
  </si>
  <si>
    <t>30230000-0</t>
  </si>
  <si>
    <t>Модернізація серверного обладнання Сумської міської ради</t>
  </si>
  <si>
    <t>Друкуюче обладнання</t>
  </si>
  <si>
    <t>Придбання друкуючого обладнання та витратних матеріалів для виконавчих органів Сумської міської ради</t>
  </si>
  <si>
    <t>30210000-4</t>
  </si>
  <si>
    <t>Оновлення комп’ютерного парку Сумської міської ради</t>
  </si>
  <si>
    <t>30190000-7</t>
  </si>
  <si>
    <t>Офісне устаткування та приладдя різне</t>
  </si>
  <si>
    <t>09130000-9</t>
  </si>
  <si>
    <t>Бензин А-95</t>
  </si>
  <si>
    <t>09310000-5</t>
  </si>
  <si>
    <t>2273</t>
  </si>
  <si>
    <t>Переговорна процедура (скорочена)</t>
  </si>
  <si>
    <t>09320000-8</t>
  </si>
  <si>
    <t>2271</t>
  </si>
  <si>
    <t>64210000-1</t>
  </si>
  <si>
    <t>50330000-7</t>
  </si>
  <si>
    <t>Експлуатаційно-технічне обслуговування апаратури оповіщення</t>
  </si>
  <si>
    <t>72310000-1</t>
  </si>
  <si>
    <t>Онлайн трансляції заходів Сумської міської ради та її виконавчих органів</t>
  </si>
  <si>
    <t>Послуги телефонного зв'язку</t>
  </si>
  <si>
    <t>72410000-7</t>
  </si>
  <si>
    <t>Підтримка роботи геоінформаційної системи</t>
  </si>
  <si>
    <t>Забезпечення функціонування структурованої кабельної системи</t>
  </si>
  <si>
    <t>Супроводження та підтримка програми електронного документообігу (Діло)</t>
  </si>
  <si>
    <t>Переговорна процедура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</si>
  <si>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</si>
  <si>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</si>
  <si>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</si>
  <si>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</si>
  <si>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</si>
  <si>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</si>
  <si>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</si>
  <si>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</si>
  <si>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</si>
  <si>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</si>
  <si>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</si>
  <si>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</si>
  <si>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</si>
  <si>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</si>
  <si>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</si>
  <si>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</si>
  <si>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</si>
  <si>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</si>
  <si>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</si>
  <si>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</si>
  <si>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</si>
  <si>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</si>
  <si>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</si>
  <si>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</si>
  <si>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</si>
  <si>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</si>
  <si>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</si>
  <si>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</si>
  <si>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</si>
  <si>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</si>
  <si>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</si>
  <si>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</si>
  <si>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</si>
  <si>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</si>
  <si>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</si>
  <si>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</si>
  <si>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</si>
  <si>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</si>
  <si>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</si>
  <si>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</si>
  <si>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</si>
  <si>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</si>
  <si>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</si>
  <si>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</si>
  <si>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</si>
  <si>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</si>
  <si>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</si>
  <si>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</si>
  <si>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</si>
  <si>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</si>
  <si>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</si>
  <si>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</si>
  <si>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</si>
  <si>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</si>
  <si>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</si>
  <si>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</si>
  <si>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</si>
  <si>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</si>
  <si>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</si>
  <si>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</si>
  <si>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</si>
  <si>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</si>
  <si>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</si>
  <si>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</si>
  <si>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</si>
  <si>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</si>
  <si>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</si>
  <si>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</si>
  <si>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</si>
  <si>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</si>
  <si>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</si>
  <si>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</si>
  <si>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</si>
  <si>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Офісне устаткування та приладдя різне (папір для друку)</t>
  </si>
  <si>
    <t>Послуги із надання доступу до мережі Інтернет та оренди каналів передачі даних (основний канал)</t>
  </si>
  <si>
    <t>Послуги із надання доступу до мережі Інтернет та оренди каналів передачі даних (резервний канал)</t>
  </si>
  <si>
    <t>Електрична енергія адмінбудівель за адресами: вул. Харківська, 35 та вул. Бельгійська, 2</t>
  </si>
  <si>
    <t>Електрична енергія адмінбудівлі за адресою: вул. Горького, 21</t>
  </si>
  <si>
    <t>Електрична енергія адмінбудівель за адресами: вул. Г.Кондратьєва, 106 та Покровська площа, 2</t>
  </si>
  <si>
    <t>Електрична енергія пунктів охорони громадського порядку за адресами: вул. Карбишева, 17; вул. Глінки, 1; пр-т Курський, 119; вул. Металургів, 17; вул. Соборна, 32; вул. Чорновола, 55; вул. Привокзальна,6</t>
  </si>
  <si>
    <t>Електрична енергія приміщень адмінбудівлі за адресою: вул. Р.Атаманюка, 49-А</t>
  </si>
  <si>
    <t>Електрична енергія приміщень адмінбудівлі за адресою: вул. 4 а Продольна,76</t>
  </si>
  <si>
    <t>Послуги з постачання пари, гарячої води та пов'язаної продукції для приміщень за адресами: м-н Незалежності, 2; вул. Бельгійська, 2, Покровська площа, 2</t>
  </si>
  <si>
    <t>Послуги з постачання пари, гарячої води та пов'язаної продукції для адміністративного будинку по вул. Харківській, 35</t>
  </si>
  <si>
    <t>Послуги з постачання пари, гарячої води та пов'язаної продукції для адміністративного приміщення по вул. 4-а Продольна, 76</t>
  </si>
  <si>
    <t>Послуги з постачання пари, гарячої води та пов'язаної продукції пунктів охорони громадського порядку за адресами: вул.Заливна, 15; пр-т Лушпи, 36; вул. Інтернаціоналістів, 63А; вул. І.Сірка, 19; вул.Харківська, 30/2; вул.Соборна, 32; провул.Красовицького, 7; вул.Привокзальна, 6.</t>
  </si>
  <si>
    <t>Послуги з постачання пари, гарячої води та пов'язаної продукції пунктів охорони громадського порядку за адресами: вул.Глінки, 1; вул.Г.Кондратьєва, 157.</t>
  </si>
  <si>
    <t>Послуги з централізованого опалення пунктів охорони громадського порядку за адресами: вул. Металургів, 17; пр-т Курський, 119; вул. Чорновола, 55</t>
  </si>
  <si>
    <t>Послуги з централізованого опалення адміністративного будинку за адресою: вул. Горького, 21</t>
  </si>
  <si>
    <t>Послуги з централізованого опалення адміністративного приміщення за адресою: вул. Р.Атаманюка, 49-А</t>
  </si>
  <si>
    <t>Код згідно з КЕКВ</t>
  </si>
  <si>
    <t>Придбання іншого обладнання для виконавчих органів Сумської міської ради</t>
  </si>
  <si>
    <t>Послуги з оздоровлення та відпочинку дітей</t>
  </si>
  <si>
    <t>Нове будівництво місцевої автоматизованої системи централізованого оповіщення про загрозу або виникнення надзвичайних ситуацій у місті Суми (2019 рік 1839570,02; 2020 рік очікувана вартість- 2266056,78 грн.)</t>
  </si>
  <si>
    <t>Пакети комунікаційного програмного забезпечення (Поставка програмної продукції (онлайн-сервісів G Suite)</t>
  </si>
  <si>
    <t>Придбання друкуючого обладнання та витратних матеріалів для виконавчих органів Сумської міської ради (комплексу для друку посвідчень водія)</t>
  </si>
  <si>
    <t>48620000-0</t>
  </si>
  <si>
    <t>Легалізація програмних продуктів компанії Майкрософт</t>
  </si>
  <si>
    <t>32230000-8</t>
  </si>
  <si>
    <t>Придбання відеокамер та створення сучасної системи відеоспостереження у виконавчих органах Сумської міської ради</t>
  </si>
  <si>
    <t>Встановлення, монтаж та підключення комутаційного та мережевого обладнання для реорганізації та впорядкування локальних обчислювальних мереж Сумської міської ради</t>
  </si>
  <si>
    <t>Річний план виконавчого комітету Сумської міської ради на 2019 рік зі змінами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</si>
</sst>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руб.-419];[Red]&quot;-&quot;#,##0.00&quot; &quot;[$руб.-419]"/>
  </numFmts>
  <fonts count="9"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ans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7">
    <xf numFmtId="0" fontId="0" fillId="0" borderId="0" xfId="0"/>
    <xf numFmtId="49" fontId="0" fillId="0" borderId="0" xfId="0" applyNumberFormat="1"/>
    <xf numFmtId="0" fontId="5" fillId="0" borderId="0" xfId="0" applyFont="1"/>
    <xf numFmtId="2" fontId="0" fillId="0" borderId="0" xfId="0" applyNumberForma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/>
    <xf numFmtId="49" fontId="6" fillId="0" borderId="1" xfId="0" applyNumberFormat="1" applyFont="1" applyBorder="1"/>
    <xf numFmtId="0" fontId="7" fillId="0" borderId="0" xfId="0" applyFont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/>
    <xf numFmtId="49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colors>
    <mruColors>
      <color rgb="FFF82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abSelected="1" workbookViewId="0">
      <selection activeCell="I3" sqref="I3"/>
    </sheetView>
  </sheetViews>
  <sheetFormatPr defaultRowHeight="14.25"/>
  <cols>
    <col min="1" max="1" width="11" style="12" customWidth="1"/>
    <col min="2" max="2" width="71.125" style="3" customWidth="1"/>
    <col min="3" max="3" width="9" customWidth="1"/>
    <col min="4" max="4" width="18.75" style="9" customWidth="1"/>
    <col min="5" max="5" width="21.125" style="1" customWidth="1"/>
    <col min="6" max="970" width="8" customWidth="1"/>
  </cols>
  <sheetData>
    <row r="1" spans="1:5" ht="57.6" customHeight="1">
      <c r="A1" s="26" t="s">
        <v>169</v>
      </c>
      <c r="B1" s="26"/>
      <c r="C1" s="26"/>
      <c r="D1" s="26"/>
      <c r="E1" s="26"/>
    </row>
    <row r="2" spans="1:5" ht="96.6" customHeight="1">
      <c r="A2" s="10" t="s">
        <v>0</v>
      </c>
      <c r="B2" s="4" t="s">
        <v>1</v>
      </c>
      <c r="C2" s="4" t="s">
        <v>158</v>
      </c>
      <c r="D2" s="7" t="s">
        <v>2</v>
      </c>
      <c r="E2" s="4" t="s">
        <v>3</v>
      </c>
    </row>
    <row r="3" spans="1:5" ht="12.75" customHeight="1">
      <c r="A3" s="11" t="s">
        <v>4</v>
      </c>
      <c r="B3" s="5" t="s">
        <v>5</v>
      </c>
      <c r="C3" s="6" t="s">
        <v>6</v>
      </c>
      <c r="D3" s="8" t="s">
        <v>7</v>
      </c>
      <c r="E3" s="6" t="s">
        <v>8</v>
      </c>
    </row>
    <row r="4" spans="1:5" s="18" customFormat="1" ht="15.75">
      <c r="A4" s="13" t="s">
        <v>50</v>
      </c>
      <c r="B4" s="14" t="s">
        <v>51</v>
      </c>
      <c r="C4" s="15" t="s">
        <v>9</v>
      </c>
      <c r="D4" s="16">
        <v>867279</v>
      </c>
      <c r="E4" s="17" t="s">
        <v>16</v>
      </c>
    </row>
    <row r="5" spans="1:5" s="18" customFormat="1" ht="15.75">
      <c r="A5" s="13" t="s">
        <v>48</v>
      </c>
      <c r="B5" s="14" t="s">
        <v>49</v>
      </c>
      <c r="C5" s="15" t="s">
        <v>9</v>
      </c>
      <c r="D5" s="16">
        <v>90847</v>
      </c>
      <c r="E5" s="17" t="s">
        <v>16</v>
      </c>
    </row>
    <row r="6" spans="1:5" s="18" customFormat="1" ht="15.75">
      <c r="A6" s="13" t="s">
        <v>48</v>
      </c>
      <c r="B6" s="14" t="s">
        <v>141</v>
      </c>
      <c r="C6" s="15" t="s">
        <v>9</v>
      </c>
      <c r="D6" s="16">
        <v>206470</v>
      </c>
      <c r="E6" s="17" t="s">
        <v>16</v>
      </c>
    </row>
    <row r="7" spans="1:5" s="18" customFormat="1" ht="15.75">
      <c r="A7" s="13" t="s">
        <v>46</v>
      </c>
      <c r="B7" s="14" t="s">
        <v>47</v>
      </c>
      <c r="C7" s="15" t="s">
        <v>15</v>
      </c>
      <c r="D7" s="16">
        <v>1947500</v>
      </c>
      <c r="E7" s="17" t="s">
        <v>16</v>
      </c>
    </row>
    <row r="8" spans="1:5" s="24" customFormat="1" ht="15.75">
      <c r="A8" s="19" t="s">
        <v>46</v>
      </c>
      <c r="B8" s="20" t="s">
        <v>47</v>
      </c>
      <c r="C8" s="21" t="s">
        <v>15</v>
      </c>
      <c r="D8" s="22">
        <v>350000</v>
      </c>
      <c r="E8" s="23" t="s">
        <v>16</v>
      </c>
    </row>
    <row r="9" spans="1:5" s="24" customFormat="1" ht="15.75">
      <c r="A9" s="19" t="s">
        <v>46</v>
      </c>
      <c r="B9" s="20" t="s">
        <v>47</v>
      </c>
      <c r="C9" s="21" t="s">
        <v>15</v>
      </c>
      <c r="D9" s="22">
        <v>261979</v>
      </c>
      <c r="E9" s="23" t="s">
        <v>16</v>
      </c>
    </row>
    <row r="10" spans="1:5" s="18" customFormat="1" ht="15.75">
      <c r="A10" s="13" t="s">
        <v>42</v>
      </c>
      <c r="B10" s="14" t="s">
        <v>43</v>
      </c>
      <c r="C10" s="15" t="s">
        <v>36</v>
      </c>
      <c r="D10" s="16">
        <v>95000</v>
      </c>
      <c r="E10" s="17" t="s">
        <v>16</v>
      </c>
    </row>
    <row r="11" spans="1:5" s="18" customFormat="1" ht="16.149999999999999" customHeight="1">
      <c r="A11" s="13" t="s">
        <v>42</v>
      </c>
      <c r="B11" s="14" t="s">
        <v>159</v>
      </c>
      <c r="C11" s="15" t="s">
        <v>15</v>
      </c>
      <c r="D11" s="16">
        <v>1052500</v>
      </c>
      <c r="E11" s="17" t="s">
        <v>16</v>
      </c>
    </row>
    <row r="12" spans="1:5" s="18" customFormat="1" ht="15.75">
      <c r="A12" s="13" t="s">
        <v>42</v>
      </c>
      <c r="B12" s="14" t="s">
        <v>44</v>
      </c>
      <c r="C12" s="15" t="s">
        <v>9</v>
      </c>
      <c r="D12" s="16">
        <v>143077</v>
      </c>
      <c r="E12" s="17" t="s">
        <v>16</v>
      </c>
    </row>
    <row r="13" spans="1:5" s="18" customFormat="1" ht="31.5">
      <c r="A13" s="13" t="s">
        <v>42</v>
      </c>
      <c r="B13" s="14" t="s">
        <v>45</v>
      </c>
      <c r="C13" s="15" t="s">
        <v>15</v>
      </c>
      <c r="D13" s="16">
        <v>435000</v>
      </c>
      <c r="E13" s="17" t="s">
        <v>16</v>
      </c>
    </row>
    <row r="14" spans="1:5" s="24" customFormat="1" ht="16.149999999999999" customHeight="1">
      <c r="A14" s="19" t="s">
        <v>42</v>
      </c>
      <c r="B14" s="20" t="s">
        <v>159</v>
      </c>
      <c r="C14" s="21">
        <v>2210</v>
      </c>
      <c r="D14" s="22">
        <v>130500</v>
      </c>
      <c r="E14" s="23" t="s">
        <v>16</v>
      </c>
    </row>
    <row r="15" spans="1:5" s="24" customFormat="1" ht="16.899999999999999" customHeight="1">
      <c r="A15" s="19" t="s">
        <v>42</v>
      </c>
      <c r="B15" s="20" t="s">
        <v>159</v>
      </c>
      <c r="C15" s="21">
        <v>2210</v>
      </c>
      <c r="D15" s="22">
        <v>43450</v>
      </c>
      <c r="E15" s="23" t="s">
        <v>16</v>
      </c>
    </row>
    <row r="16" spans="1:5" s="24" customFormat="1" ht="31.5">
      <c r="A16" s="19" t="s">
        <v>166</v>
      </c>
      <c r="B16" s="20" t="s">
        <v>167</v>
      </c>
      <c r="C16" s="21">
        <v>3110</v>
      </c>
      <c r="D16" s="22">
        <v>210000</v>
      </c>
      <c r="E16" s="23" t="s">
        <v>16</v>
      </c>
    </row>
    <row r="17" spans="1:5" s="24" customFormat="1" ht="31.5">
      <c r="A17" s="19" t="s">
        <v>40</v>
      </c>
      <c r="B17" s="20" t="s">
        <v>41</v>
      </c>
      <c r="C17" s="21" t="s">
        <v>15</v>
      </c>
      <c r="D17" s="22">
        <v>230000</v>
      </c>
      <c r="E17" s="23" t="s">
        <v>16</v>
      </c>
    </row>
    <row r="18" spans="1:5" s="24" customFormat="1" ht="47.25">
      <c r="A18" s="19" t="s">
        <v>39</v>
      </c>
      <c r="B18" s="20" t="s">
        <v>168</v>
      </c>
      <c r="C18" s="21">
        <v>3110</v>
      </c>
      <c r="D18" s="22">
        <v>380000</v>
      </c>
      <c r="E18" s="23" t="s">
        <v>16</v>
      </c>
    </row>
    <row r="19" spans="1:5" s="24" customFormat="1" ht="47.25">
      <c r="A19" s="19" t="s">
        <v>37</v>
      </c>
      <c r="B19" s="20" t="s">
        <v>161</v>
      </c>
      <c r="C19" s="21" t="s">
        <v>38</v>
      </c>
      <c r="D19" s="22">
        <v>4105626.8</v>
      </c>
      <c r="E19" s="23" t="s">
        <v>16</v>
      </c>
    </row>
    <row r="20" spans="1:5" s="24" customFormat="1" ht="18.600000000000001" customHeight="1">
      <c r="A20" s="19" t="s">
        <v>34</v>
      </c>
      <c r="B20" s="20" t="s">
        <v>35</v>
      </c>
      <c r="C20" s="21" t="s">
        <v>12</v>
      </c>
      <c r="D20" s="22">
        <v>320000</v>
      </c>
      <c r="E20" s="23" t="s">
        <v>16</v>
      </c>
    </row>
    <row r="21" spans="1:5" s="24" customFormat="1" ht="31.5">
      <c r="A21" s="19" t="s">
        <v>33</v>
      </c>
      <c r="B21" s="20" t="s">
        <v>162</v>
      </c>
      <c r="C21" s="21" t="s">
        <v>12</v>
      </c>
      <c r="D21" s="22">
        <v>1074000</v>
      </c>
      <c r="E21" s="23" t="s">
        <v>16</v>
      </c>
    </row>
    <row r="22" spans="1:5" s="24" customFormat="1" ht="15.75">
      <c r="A22" s="19" t="s">
        <v>164</v>
      </c>
      <c r="B22" s="20" t="s">
        <v>165</v>
      </c>
      <c r="C22" s="21">
        <v>2240</v>
      </c>
      <c r="D22" s="22">
        <v>1019140</v>
      </c>
      <c r="E22" s="23" t="s">
        <v>16</v>
      </c>
    </row>
    <row r="23" spans="1:5" s="24" customFormat="1" ht="15.75">
      <c r="A23" s="19" t="s">
        <v>31</v>
      </c>
      <c r="B23" s="20" t="s">
        <v>32</v>
      </c>
      <c r="C23" s="21" t="s">
        <v>12</v>
      </c>
      <c r="D23" s="22">
        <v>1080000</v>
      </c>
      <c r="E23" s="23" t="s">
        <v>16</v>
      </c>
    </row>
    <row r="24" spans="1:5" s="24" customFormat="1" ht="15.75">
      <c r="A24" s="19" t="s">
        <v>29</v>
      </c>
      <c r="B24" s="20" t="s">
        <v>30</v>
      </c>
      <c r="C24" s="21" t="s">
        <v>12</v>
      </c>
      <c r="D24" s="22">
        <v>205860</v>
      </c>
      <c r="E24" s="23" t="s">
        <v>16</v>
      </c>
    </row>
    <row r="25" spans="1:5" s="24" customFormat="1" ht="15.75">
      <c r="A25" s="19" t="s">
        <v>27</v>
      </c>
      <c r="B25" s="20" t="s">
        <v>160</v>
      </c>
      <c r="C25" s="21" t="s">
        <v>28</v>
      </c>
      <c r="D25" s="22">
        <v>1592854</v>
      </c>
      <c r="E25" s="23" t="s">
        <v>16</v>
      </c>
    </row>
    <row r="26" spans="1:5" s="24" customFormat="1" ht="15.75">
      <c r="A26" s="19" t="s">
        <v>25</v>
      </c>
      <c r="B26" s="20" t="s">
        <v>26</v>
      </c>
      <c r="C26" s="21" t="s">
        <v>12</v>
      </c>
      <c r="D26" s="22">
        <v>600000</v>
      </c>
      <c r="E26" s="23" t="s">
        <v>16</v>
      </c>
    </row>
    <row r="27" spans="1:5" s="24" customFormat="1" ht="15.75">
      <c r="A27" s="19" t="s">
        <v>60</v>
      </c>
      <c r="B27" s="20" t="s">
        <v>61</v>
      </c>
      <c r="C27" s="21" t="s">
        <v>12</v>
      </c>
      <c r="D27" s="22">
        <v>1025000</v>
      </c>
      <c r="E27" s="23" t="s">
        <v>16</v>
      </c>
    </row>
    <row r="28" spans="1:5" s="24" customFormat="1" ht="15.75">
      <c r="A28" s="19" t="s">
        <v>60</v>
      </c>
      <c r="B28" s="20" t="s">
        <v>61</v>
      </c>
      <c r="C28" s="21" t="s">
        <v>12</v>
      </c>
      <c r="D28" s="22">
        <v>188000</v>
      </c>
      <c r="E28" s="23" t="s">
        <v>16</v>
      </c>
    </row>
    <row r="29" spans="1:5" s="24" customFormat="1" ht="31.5">
      <c r="A29" s="19" t="s">
        <v>63</v>
      </c>
      <c r="B29" s="20" t="s">
        <v>142</v>
      </c>
      <c r="C29" s="21" t="s">
        <v>12</v>
      </c>
      <c r="D29" s="22">
        <v>255600</v>
      </c>
      <c r="E29" s="23" t="s">
        <v>16</v>
      </c>
    </row>
    <row r="30" spans="1:5" s="24" customFormat="1" ht="31.5">
      <c r="A30" s="19" t="s">
        <v>63</v>
      </c>
      <c r="B30" s="20" t="s">
        <v>143</v>
      </c>
      <c r="C30" s="21" t="s">
        <v>12</v>
      </c>
      <c r="D30" s="22">
        <v>160400</v>
      </c>
      <c r="E30" s="23" t="s">
        <v>16</v>
      </c>
    </row>
    <row r="31" spans="1:5" s="24" customFormat="1" ht="18" customHeight="1">
      <c r="A31" s="19" t="s">
        <v>23</v>
      </c>
      <c r="B31" s="20" t="s">
        <v>24</v>
      </c>
      <c r="C31" s="21" t="s">
        <v>12</v>
      </c>
      <c r="D31" s="22">
        <v>840000</v>
      </c>
      <c r="E31" s="23" t="s">
        <v>16</v>
      </c>
    </row>
    <row r="32" spans="1:5" s="24" customFormat="1" ht="15.75">
      <c r="A32" s="19" t="s">
        <v>21</v>
      </c>
      <c r="B32" s="20" t="s">
        <v>64</v>
      </c>
      <c r="C32" s="21" t="s">
        <v>12</v>
      </c>
      <c r="D32" s="22">
        <v>264000</v>
      </c>
      <c r="E32" s="23" t="s">
        <v>16</v>
      </c>
    </row>
    <row r="33" spans="1:5" s="24" customFormat="1" ht="15.75">
      <c r="A33" s="19" t="s">
        <v>21</v>
      </c>
      <c r="B33" s="20" t="s">
        <v>66</v>
      </c>
      <c r="C33" s="21" t="s">
        <v>12</v>
      </c>
      <c r="D33" s="22">
        <v>336000</v>
      </c>
      <c r="E33" s="23" t="s">
        <v>16</v>
      </c>
    </row>
    <row r="34" spans="1:5" s="24" customFormat="1" ht="15.75">
      <c r="A34" s="19" t="s">
        <v>21</v>
      </c>
      <c r="B34" s="20" t="s">
        <v>65</v>
      </c>
      <c r="C34" s="21" t="s">
        <v>12</v>
      </c>
      <c r="D34" s="22">
        <v>384000</v>
      </c>
      <c r="E34" s="23" t="s">
        <v>16</v>
      </c>
    </row>
    <row r="35" spans="1:5" s="24" customFormat="1" ht="15.75">
      <c r="A35" s="19" t="s">
        <v>21</v>
      </c>
      <c r="B35" s="20" t="s">
        <v>22</v>
      </c>
      <c r="C35" s="21" t="s">
        <v>12</v>
      </c>
      <c r="D35" s="22">
        <v>384000</v>
      </c>
      <c r="E35" s="23" t="s">
        <v>16</v>
      </c>
    </row>
    <row r="36" spans="1:5" s="24" customFormat="1" ht="30" customHeight="1">
      <c r="A36" s="19" t="s">
        <v>17</v>
      </c>
      <c r="B36" s="20" t="s">
        <v>18</v>
      </c>
      <c r="C36" s="21" t="s">
        <v>12</v>
      </c>
      <c r="D36" s="22">
        <v>374432.64</v>
      </c>
      <c r="E36" s="23" t="s">
        <v>16</v>
      </c>
    </row>
    <row r="37" spans="1:5" s="24" customFormat="1" ht="31.5">
      <c r="A37" s="19" t="s">
        <v>17</v>
      </c>
      <c r="B37" s="20" t="s">
        <v>19</v>
      </c>
      <c r="C37" s="21" t="s">
        <v>12</v>
      </c>
      <c r="D37" s="22">
        <v>374432.64</v>
      </c>
      <c r="E37" s="23" t="s">
        <v>16</v>
      </c>
    </row>
    <row r="38" spans="1:5" s="24" customFormat="1" ht="31.5">
      <c r="A38" s="19" t="s">
        <v>17</v>
      </c>
      <c r="B38" s="20" t="s">
        <v>20</v>
      </c>
      <c r="C38" s="21" t="s">
        <v>12</v>
      </c>
      <c r="D38" s="22">
        <v>374432.64</v>
      </c>
      <c r="E38" s="23" t="s">
        <v>16</v>
      </c>
    </row>
    <row r="39" spans="1:5" s="24" customFormat="1" ht="31.5">
      <c r="A39" s="19" t="s">
        <v>42</v>
      </c>
      <c r="B39" s="20" t="s">
        <v>163</v>
      </c>
      <c r="C39" s="21" t="s">
        <v>15</v>
      </c>
      <c r="D39" s="22">
        <v>215000</v>
      </c>
      <c r="E39" s="23" t="s">
        <v>67</v>
      </c>
    </row>
    <row r="40" spans="1:5" s="24" customFormat="1" ht="31.5">
      <c r="A40" s="19" t="s">
        <v>52</v>
      </c>
      <c r="B40" s="25" t="s">
        <v>144</v>
      </c>
      <c r="C40" s="21" t="s">
        <v>53</v>
      </c>
      <c r="D40" s="22">
        <v>543000</v>
      </c>
      <c r="E40" s="23" t="s">
        <v>54</v>
      </c>
    </row>
    <row r="41" spans="1:5" s="24" customFormat="1" ht="15.75">
      <c r="A41" s="19" t="s">
        <v>52</v>
      </c>
      <c r="B41" s="20" t="s">
        <v>145</v>
      </c>
      <c r="C41" s="21" t="s">
        <v>53</v>
      </c>
      <c r="D41" s="22">
        <v>414000</v>
      </c>
      <c r="E41" s="23" t="s">
        <v>54</v>
      </c>
    </row>
    <row r="42" spans="1:5" s="24" customFormat="1" ht="31.5">
      <c r="A42" s="19" t="s">
        <v>52</v>
      </c>
      <c r="B42" s="20" t="s">
        <v>146</v>
      </c>
      <c r="C42" s="21" t="s">
        <v>53</v>
      </c>
      <c r="D42" s="22">
        <v>126795</v>
      </c>
      <c r="E42" s="23" t="s">
        <v>54</v>
      </c>
    </row>
    <row r="43" spans="1:5" s="24" customFormat="1" ht="47.25">
      <c r="A43" s="19" t="s">
        <v>52</v>
      </c>
      <c r="B43" s="20" t="s">
        <v>147</v>
      </c>
      <c r="C43" s="21" t="s">
        <v>53</v>
      </c>
      <c r="D43" s="22">
        <v>52215</v>
      </c>
      <c r="E43" s="23" t="s">
        <v>54</v>
      </c>
    </row>
    <row r="44" spans="1:5" s="24" customFormat="1" ht="16.149999999999999" customHeight="1">
      <c r="A44" s="19" t="s">
        <v>52</v>
      </c>
      <c r="B44" s="20" t="s">
        <v>148</v>
      </c>
      <c r="C44" s="21" t="s">
        <v>53</v>
      </c>
      <c r="D44" s="22">
        <v>63587</v>
      </c>
      <c r="E44" s="23" t="s">
        <v>54</v>
      </c>
    </row>
    <row r="45" spans="1:5" s="24" customFormat="1" ht="14.45" customHeight="1">
      <c r="A45" s="19" t="s">
        <v>52</v>
      </c>
      <c r="B45" s="20" t="s">
        <v>149</v>
      </c>
      <c r="C45" s="21" t="s">
        <v>53</v>
      </c>
      <c r="D45" s="22">
        <v>57790</v>
      </c>
      <c r="E45" s="23" t="s">
        <v>54</v>
      </c>
    </row>
    <row r="46" spans="1:5" s="24" customFormat="1" ht="31.9" customHeight="1">
      <c r="A46" s="19" t="s">
        <v>55</v>
      </c>
      <c r="B46" s="20" t="s">
        <v>155</v>
      </c>
      <c r="C46" s="21">
        <v>2271</v>
      </c>
      <c r="D46" s="22">
        <v>41610</v>
      </c>
      <c r="E46" s="23" t="s">
        <v>54</v>
      </c>
    </row>
    <row r="47" spans="1:5" s="24" customFormat="1" ht="31.5">
      <c r="A47" s="19" t="s">
        <v>55</v>
      </c>
      <c r="B47" s="20" t="s">
        <v>156</v>
      </c>
      <c r="C47" s="21">
        <v>2271</v>
      </c>
      <c r="D47" s="22">
        <v>385686.4</v>
      </c>
      <c r="E47" s="23" t="s">
        <v>54</v>
      </c>
    </row>
    <row r="48" spans="1:5" s="24" customFormat="1" ht="31.5">
      <c r="A48" s="19" t="s">
        <v>55</v>
      </c>
      <c r="B48" s="20" t="s">
        <v>157</v>
      </c>
      <c r="C48" s="21">
        <v>2271</v>
      </c>
      <c r="D48" s="22">
        <v>12896.39</v>
      </c>
      <c r="E48" s="23" t="s">
        <v>54</v>
      </c>
    </row>
    <row r="49" spans="1:5" s="24" customFormat="1" ht="63">
      <c r="A49" s="19" t="s">
        <v>55</v>
      </c>
      <c r="B49" s="20" t="s">
        <v>153</v>
      </c>
      <c r="C49" s="21" t="s">
        <v>56</v>
      </c>
      <c r="D49" s="22">
        <v>113610.8</v>
      </c>
      <c r="E49" s="23" t="s">
        <v>54</v>
      </c>
    </row>
    <row r="50" spans="1:5" s="24" customFormat="1" ht="33" customHeight="1">
      <c r="A50" s="19" t="s">
        <v>55</v>
      </c>
      <c r="B50" s="20" t="s">
        <v>154</v>
      </c>
      <c r="C50" s="21" t="s">
        <v>56</v>
      </c>
      <c r="D50" s="22">
        <v>41146</v>
      </c>
      <c r="E50" s="23" t="s">
        <v>54</v>
      </c>
    </row>
    <row r="51" spans="1:5" s="24" customFormat="1" ht="33" customHeight="1">
      <c r="A51" s="19" t="s">
        <v>55</v>
      </c>
      <c r="B51" s="20" t="s">
        <v>150</v>
      </c>
      <c r="C51" s="21" t="s">
        <v>56</v>
      </c>
      <c r="D51" s="22">
        <v>1049884</v>
      </c>
      <c r="E51" s="23" t="s">
        <v>54</v>
      </c>
    </row>
    <row r="52" spans="1:5" s="24" customFormat="1" ht="33" customHeight="1">
      <c r="A52" s="19" t="s">
        <v>55</v>
      </c>
      <c r="B52" s="20" t="s">
        <v>151</v>
      </c>
      <c r="C52" s="21" t="s">
        <v>56</v>
      </c>
      <c r="D52" s="22">
        <v>562752</v>
      </c>
      <c r="E52" s="23" t="s">
        <v>54</v>
      </c>
    </row>
    <row r="53" spans="1:5" s="24" customFormat="1" ht="31.5">
      <c r="A53" s="19" t="s">
        <v>55</v>
      </c>
      <c r="B53" s="20" t="s">
        <v>152</v>
      </c>
      <c r="C53" s="21" t="s">
        <v>56</v>
      </c>
      <c r="D53" s="22">
        <v>17230</v>
      </c>
      <c r="E53" s="23" t="s">
        <v>54</v>
      </c>
    </row>
    <row r="54" spans="1:5" s="24" customFormat="1" ht="15.75">
      <c r="A54" s="19" t="s">
        <v>58</v>
      </c>
      <c r="B54" s="20" t="s">
        <v>59</v>
      </c>
      <c r="C54" s="21" t="s">
        <v>12</v>
      </c>
      <c r="D54" s="22">
        <v>235000</v>
      </c>
      <c r="E54" s="23" t="s">
        <v>54</v>
      </c>
    </row>
    <row r="55" spans="1:5" s="24" customFormat="1" ht="15.75">
      <c r="A55" s="19" t="s">
        <v>57</v>
      </c>
      <c r="B55" s="20" t="s">
        <v>62</v>
      </c>
      <c r="C55" s="21" t="s">
        <v>12</v>
      </c>
      <c r="D55" s="22">
        <v>300488.45</v>
      </c>
      <c r="E55" s="23" t="s">
        <v>54</v>
      </c>
    </row>
    <row r="65" spans="1:5">
      <c r="A65"/>
      <c r="B65"/>
      <c r="D65"/>
      <c r="E65"/>
    </row>
    <row r="66" spans="1:5">
      <c r="A66"/>
      <c r="B66"/>
      <c r="D66"/>
      <c r="E66"/>
    </row>
    <row r="67" spans="1:5">
      <c r="A67"/>
      <c r="B67"/>
      <c r="D67"/>
      <c r="E67"/>
    </row>
    <row r="68" spans="1:5">
      <c r="A68"/>
      <c r="B68"/>
      <c r="D68"/>
      <c r="E68"/>
    </row>
    <row r="69" spans="1:5">
      <c r="A69"/>
      <c r="B69"/>
      <c r="D69"/>
      <c r="E69"/>
    </row>
    <row r="70" spans="1:5">
      <c r="A70"/>
      <c r="B70"/>
      <c r="D70"/>
      <c r="E70"/>
    </row>
    <row r="71" spans="1:5">
      <c r="A71"/>
      <c r="B71"/>
      <c r="D71"/>
      <c r="E71"/>
    </row>
    <row r="72" spans="1:5">
      <c r="A72"/>
      <c r="B72"/>
      <c r="D72"/>
      <c r="E72"/>
    </row>
    <row r="73" spans="1:5">
      <c r="A73"/>
      <c r="B73"/>
      <c r="D73"/>
      <c r="E73"/>
    </row>
    <row r="74" spans="1:5">
      <c r="A74"/>
      <c r="B74"/>
      <c r="D74"/>
      <c r="E74"/>
    </row>
    <row r="75" spans="1:5">
      <c r="A75"/>
      <c r="B75"/>
      <c r="D75"/>
      <c r="E75"/>
    </row>
    <row r="76" spans="1:5">
      <c r="A76"/>
      <c r="B76"/>
      <c r="D76"/>
      <c r="E76"/>
    </row>
    <row r="77" spans="1:5">
      <c r="A77"/>
      <c r="B77"/>
      <c r="D77"/>
      <c r="E77"/>
    </row>
    <row r="78" spans="1:5">
      <c r="A78"/>
      <c r="B78"/>
      <c r="D78"/>
      <c r="E78"/>
    </row>
    <row r="79" spans="1:5">
      <c r="A79"/>
      <c r="B79"/>
      <c r="D79"/>
      <c r="E79"/>
    </row>
    <row r="80" spans="1:5">
      <c r="A80"/>
      <c r="B80"/>
      <c r="D80"/>
      <c r="E80"/>
    </row>
    <row r="81" spans="1:5">
      <c r="A81"/>
      <c r="B81"/>
      <c r="D81"/>
      <c r="E81"/>
    </row>
    <row r="82" spans="1:5">
      <c r="A82"/>
      <c r="B82"/>
      <c r="D82"/>
      <c r="E82"/>
    </row>
    <row r="83" spans="1:5">
      <c r="A83"/>
      <c r="B83"/>
      <c r="D83"/>
      <c r="E83"/>
    </row>
    <row r="84" spans="1:5">
      <c r="A84"/>
      <c r="B84"/>
      <c r="D84"/>
      <c r="E84"/>
    </row>
    <row r="85" spans="1:5">
      <c r="A85"/>
      <c r="B85"/>
      <c r="D85"/>
      <c r="E85"/>
    </row>
    <row r="86" spans="1:5">
      <c r="A86"/>
      <c r="B86"/>
      <c r="D86"/>
      <c r="E86"/>
    </row>
    <row r="87" spans="1:5">
      <c r="A87"/>
      <c r="B87"/>
      <c r="D87"/>
      <c r="E87"/>
    </row>
    <row r="88" spans="1:5">
      <c r="A88"/>
      <c r="B88"/>
      <c r="D88"/>
      <c r="E88"/>
    </row>
    <row r="89" spans="1:5">
      <c r="A89"/>
      <c r="B89"/>
      <c r="D89"/>
      <c r="E89"/>
    </row>
    <row r="90" spans="1:5">
      <c r="A90"/>
      <c r="B90"/>
      <c r="D90"/>
      <c r="E90"/>
    </row>
    <row r="91" spans="1:5">
      <c r="A91"/>
      <c r="B91"/>
      <c r="D91"/>
      <c r="E91"/>
    </row>
    <row r="92" spans="1:5">
      <c r="A92"/>
      <c r="B92"/>
      <c r="D92"/>
      <c r="E92"/>
    </row>
    <row r="93" spans="1:5">
      <c r="A93"/>
      <c r="B93"/>
      <c r="D93"/>
      <c r="E93"/>
    </row>
    <row r="94" spans="1:5">
      <c r="A94"/>
      <c r="B94"/>
      <c r="D94"/>
      <c r="E94"/>
    </row>
    <row r="95" spans="1:5">
      <c r="A95"/>
      <c r="B95"/>
      <c r="D95"/>
      <c r="E95"/>
    </row>
    <row r="96" spans="1:5">
      <c r="A96"/>
      <c r="B96"/>
      <c r="D96"/>
      <c r="E96"/>
    </row>
    <row r="97" spans="1:5">
      <c r="A97"/>
      <c r="B97"/>
      <c r="D97"/>
      <c r="E97"/>
    </row>
    <row r="98" spans="1:5">
      <c r="A98"/>
      <c r="B98"/>
      <c r="D98"/>
      <c r="E98"/>
    </row>
    <row r="99" spans="1:5">
      <c r="A99"/>
      <c r="B99"/>
      <c r="D99"/>
      <c r="E99"/>
    </row>
    <row r="100" spans="1:5">
      <c r="A100"/>
      <c r="B100"/>
      <c r="D100"/>
      <c r="E100"/>
    </row>
    <row r="101" spans="1:5">
      <c r="A101"/>
      <c r="B101"/>
      <c r="D101"/>
      <c r="E101"/>
    </row>
    <row r="102" spans="1:5">
      <c r="A102"/>
      <c r="B102"/>
      <c r="D102"/>
      <c r="E102"/>
    </row>
    <row r="103" spans="1:5">
      <c r="A103"/>
      <c r="B103"/>
      <c r="D103"/>
      <c r="E103"/>
    </row>
    <row r="104" spans="1:5">
      <c r="A104"/>
      <c r="B104"/>
      <c r="D104"/>
      <c r="E104"/>
    </row>
    <row r="105" spans="1:5">
      <c r="A105"/>
      <c r="B105"/>
      <c r="D105"/>
      <c r="E105"/>
    </row>
    <row r="106" spans="1:5">
      <c r="A106"/>
      <c r="B106"/>
      <c r="D106"/>
      <c r="E106"/>
    </row>
    <row r="107" spans="1:5">
      <c r="A107"/>
      <c r="B107"/>
      <c r="D107"/>
      <c r="E107"/>
    </row>
    <row r="108" spans="1:5">
      <c r="A108"/>
      <c r="B108"/>
      <c r="D108"/>
      <c r="E108"/>
    </row>
    <row r="109" spans="1:5">
      <c r="A109"/>
      <c r="B109"/>
      <c r="D109"/>
      <c r="E109"/>
    </row>
    <row r="110" spans="1:5">
      <c r="A110"/>
      <c r="B110"/>
      <c r="D110"/>
      <c r="E110"/>
    </row>
    <row r="111" spans="1:5">
      <c r="A111"/>
      <c r="B111"/>
      <c r="D111"/>
      <c r="E111"/>
    </row>
    <row r="112" spans="1:5">
      <c r="A112"/>
      <c r="B112"/>
      <c r="D112"/>
      <c r="E112"/>
    </row>
    <row r="113" spans="1:5">
      <c r="A113"/>
      <c r="B113"/>
      <c r="D113"/>
      <c r="E113"/>
    </row>
    <row r="114" spans="1:5">
      <c r="A114"/>
      <c r="B114"/>
      <c r="D114"/>
      <c r="E114"/>
    </row>
    <row r="115" spans="1:5">
      <c r="A115"/>
      <c r="B115"/>
      <c r="D115"/>
      <c r="E115"/>
    </row>
    <row r="116" spans="1:5">
      <c r="A116"/>
      <c r="B116"/>
      <c r="D116"/>
      <c r="E116"/>
    </row>
    <row r="117" spans="1:5">
      <c r="A117"/>
      <c r="B117"/>
      <c r="D117"/>
      <c r="E117"/>
    </row>
    <row r="118" spans="1:5">
      <c r="A118"/>
      <c r="B118"/>
      <c r="D118"/>
      <c r="E118"/>
    </row>
    <row r="119" spans="1:5">
      <c r="A119"/>
      <c r="B119"/>
      <c r="D119"/>
      <c r="E119"/>
    </row>
    <row r="120" spans="1:5">
      <c r="A120"/>
      <c r="B120"/>
      <c r="D120"/>
      <c r="E120"/>
    </row>
    <row r="121" spans="1:5">
      <c r="A121"/>
      <c r="B121"/>
      <c r="D121"/>
      <c r="E121"/>
    </row>
    <row r="122" spans="1:5">
      <c r="A122"/>
      <c r="B122"/>
      <c r="D122"/>
      <c r="E122"/>
    </row>
    <row r="123" spans="1:5">
      <c r="A123"/>
      <c r="B123"/>
      <c r="D123"/>
      <c r="E123"/>
    </row>
    <row r="124" spans="1:5">
      <c r="A124"/>
      <c r="B124"/>
      <c r="D124"/>
      <c r="E124"/>
    </row>
    <row r="125" spans="1:5">
      <c r="A125"/>
      <c r="B125"/>
      <c r="D125"/>
      <c r="E125"/>
    </row>
    <row r="126" spans="1:5">
      <c r="A126"/>
      <c r="B126"/>
      <c r="D126"/>
      <c r="E126"/>
    </row>
    <row r="127" spans="1:5">
      <c r="A127"/>
      <c r="B127"/>
      <c r="D127"/>
      <c r="E127"/>
    </row>
    <row r="128" spans="1:5">
      <c r="A128"/>
      <c r="B128"/>
      <c r="D128"/>
      <c r="E128"/>
    </row>
    <row r="129" spans="1:5">
      <c r="A129"/>
      <c r="B129"/>
      <c r="D129"/>
      <c r="E129"/>
    </row>
    <row r="130" spans="1:5">
      <c r="A130"/>
      <c r="B130"/>
      <c r="D130"/>
      <c r="E130"/>
    </row>
    <row r="131" spans="1:5">
      <c r="A131"/>
      <c r="B131"/>
      <c r="D131"/>
      <c r="E131"/>
    </row>
    <row r="132" spans="1:5">
      <c r="A132"/>
      <c r="B132"/>
      <c r="D132"/>
      <c r="E132"/>
    </row>
    <row r="133" spans="1:5">
      <c r="A133"/>
      <c r="B133"/>
      <c r="D133"/>
      <c r="E133"/>
    </row>
    <row r="134" spans="1:5">
      <c r="A134"/>
      <c r="B134"/>
      <c r="D134"/>
      <c r="E134"/>
    </row>
    <row r="135" spans="1:5">
      <c r="A135"/>
      <c r="B135"/>
      <c r="D135"/>
      <c r="E135"/>
    </row>
    <row r="136" spans="1:5">
      <c r="A136"/>
      <c r="B136"/>
      <c r="D136"/>
      <c r="E136"/>
    </row>
    <row r="137" spans="1:5">
      <c r="A137"/>
      <c r="B137"/>
      <c r="D137"/>
      <c r="E137"/>
    </row>
    <row r="138" spans="1:5">
      <c r="A138"/>
      <c r="B138"/>
      <c r="D138"/>
      <c r="E138"/>
    </row>
    <row r="139" spans="1:5">
      <c r="A139"/>
      <c r="B139"/>
      <c r="D139"/>
      <c r="E139"/>
    </row>
    <row r="140" spans="1:5">
      <c r="A140"/>
      <c r="B140"/>
      <c r="D140"/>
      <c r="E140"/>
    </row>
    <row r="141" spans="1:5">
      <c r="A141"/>
      <c r="B141"/>
      <c r="D141"/>
      <c r="E141"/>
    </row>
    <row r="142" spans="1:5">
      <c r="A142"/>
      <c r="B142"/>
      <c r="D142"/>
      <c r="E142"/>
    </row>
    <row r="143" spans="1:5">
      <c r="A143"/>
      <c r="B143"/>
      <c r="D143"/>
      <c r="E143"/>
    </row>
    <row r="144" spans="1:5">
      <c r="A144"/>
      <c r="B144"/>
      <c r="D144"/>
      <c r="E144"/>
    </row>
    <row r="145" spans="1:5">
      <c r="A145"/>
      <c r="B145"/>
      <c r="D145"/>
      <c r="E145"/>
    </row>
    <row r="146" spans="1:5">
      <c r="A146"/>
      <c r="B146"/>
      <c r="D146"/>
      <c r="E146"/>
    </row>
    <row r="147" spans="1:5">
      <c r="A147"/>
      <c r="B147"/>
      <c r="D147"/>
      <c r="E147"/>
    </row>
    <row r="148" spans="1:5">
      <c r="A148"/>
      <c r="B148"/>
      <c r="D148"/>
      <c r="E148"/>
    </row>
    <row r="149" spans="1:5">
      <c r="A149"/>
      <c r="B149"/>
      <c r="D149"/>
      <c r="E149"/>
    </row>
    <row r="150" spans="1:5">
      <c r="A150"/>
      <c r="B150"/>
      <c r="D150"/>
      <c r="E150"/>
    </row>
    <row r="151" spans="1:5">
      <c r="A151"/>
      <c r="B151"/>
      <c r="D151"/>
      <c r="E151"/>
    </row>
    <row r="152" spans="1:5">
      <c r="A152"/>
      <c r="B152"/>
      <c r="D152"/>
      <c r="E152"/>
    </row>
    <row r="153" spans="1:5">
      <c r="A153"/>
      <c r="B153"/>
      <c r="D153"/>
      <c r="E153"/>
    </row>
    <row r="154" spans="1:5">
      <c r="A154"/>
      <c r="B154"/>
      <c r="D154"/>
      <c r="E154"/>
    </row>
    <row r="155" spans="1:5">
      <c r="A155"/>
      <c r="B155"/>
      <c r="D155"/>
      <c r="E155"/>
    </row>
    <row r="156" spans="1:5">
      <c r="A156"/>
      <c r="B156"/>
      <c r="D156"/>
      <c r="E156"/>
    </row>
    <row r="157" spans="1:5">
      <c r="A157"/>
      <c r="B157"/>
      <c r="D157"/>
      <c r="E157"/>
    </row>
    <row r="158" spans="1:5">
      <c r="A158"/>
      <c r="B158"/>
      <c r="D158"/>
      <c r="E158"/>
    </row>
    <row r="159" spans="1:5">
      <c r="A159"/>
      <c r="B159"/>
      <c r="D159"/>
      <c r="E159"/>
    </row>
    <row r="160" spans="1:5">
      <c r="A160"/>
      <c r="B160"/>
      <c r="D160"/>
      <c r="E160"/>
    </row>
    <row r="161" spans="1:5">
      <c r="A161"/>
      <c r="B161"/>
      <c r="D161"/>
      <c r="E161"/>
    </row>
    <row r="162" spans="1:5">
      <c r="A162"/>
      <c r="B162"/>
      <c r="D162"/>
      <c r="E162"/>
    </row>
    <row r="163" spans="1:5">
      <c r="A163"/>
      <c r="B163"/>
      <c r="D163"/>
      <c r="E163"/>
    </row>
    <row r="164" spans="1:5">
      <c r="A164"/>
      <c r="B164"/>
      <c r="D164"/>
      <c r="E164"/>
    </row>
    <row r="165" spans="1:5">
      <c r="A165"/>
      <c r="B165"/>
      <c r="D165"/>
      <c r="E165"/>
    </row>
    <row r="166" spans="1:5">
      <c r="A166"/>
      <c r="B166"/>
      <c r="D166"/>
      <c r="E166"/>
    </row>
    <row r="167" spans="1:5">
      <c r="A167"/>
      <c r="B167"/>
      <c r="D167"/>
      <c r="E167"/>
    </row>
    <row r="168" spans="1:5">
      <c r="A168"/>
      <c r="B168"/>
      <c r="D168"/>
      <c r="E168"/>
    </row>
    <row r="169" spans="1:5">
      <c r="A169"/>
      <c r="B169"/>
      <c r="D169"/>
      <c r="E169"/>
    </row>
    <row r="170" spans="1:5">
      <c r="A170"/>
      <c r="B170"/>
      <c r="D170"/>
      <c r="E170"/>
    </row>
    <row r="171" spans="1:5">
      <c r="A171"/>
      <c r="B171"/>
      <c r="D171"/>
      <c r="E171"/>
    </row>
    <row r="172" spans="1:5">
      <c r="A172"/>
      <c r="B172"/>
      <c r="D172"/>
      <c r="E172"/>
    </row>
    <row r="173" spans="1:5">
      <c r="A173"/>
      <c r="B173"/>
      <c r="D173"/>
      <c r="E173"/>
    </row>
    <row r="174" spans="1:5">
      <c r="A174"/>
      <c r="B174"/>
      <c r="D174"/>
      <c r="E174"/>
    </row>
    <row r="175" spans="1:5">
      <c r="A175"/>
      <c r="B175"/>
      <c r="D175"/>
      <c r="E175"/>
    </row>
    <row r="176" spans="1:5">
      <c r="A176"/>
      <c r="B176"/>
      <c r="D176"/>
      <c r="E176"/>
    </row>
    <row r="177" spans="1:5">
      <c r="A177"/>
      <c r="B177"/>
      <c r="D177"/>
      <c r="E177"/>
    </row>
    <row r="178" spans="1:5">
      <c r="A178"/>
      <c r="B178"/>
      <c r="D178"/>
      <c r="E178"/>
    </row>
    <row r="179" spans="1:5">
      <c r="A179"/>
      <c r="B179"/>
      <c r="D179"/>
      <c r="E179"/>
    </row>
    <row r="180" spans="1:5">
      <c r="A180"/>
      <c r="B180"/>
      <c r="D180"/>
      <c r="E180"/>
    </row>
    <row r="181" spans="1:5">
      <c r="A181"/>
      <c r="B181"/>
      <c r="D181"/>
      <c r="E181"/>
    </row>
    <row r="182" spans="1:5">
      <c r="A182"/>
      <c r="B182"/>
      <c r="D182"/>
      <c r="E182"/>
    </row>
    <row r="183" spans="1:5">
      <c r="A183"/>
      <c r="B183"/>
      <c r="D183"/>
      <c r="E183"/>
    </row>
    <row r="184" spans="1:5">
      <c r="A184"/>
      <c r="B184"/>
      <c r="D184"/>
      <c r="E184"/>
    </row>
    <row r="185" spans="1:5">
      <c r="A185"/>
      <c r="B185"/>
      <c r="D185"/>
      <c r="E185"/>
    </row>
    <row r="186" spans="1:5">
      <c r="A186"/>
      <c r="B186"/>
      <c r="D186"/>
      <c r="E186"/>
    </row>
    <row r="187" spans="1:5">
      <c r="A187"/>
      <c r="B187"/>
      <c r="D187"/>
      <c r="E187"/>
    </row>
    <row r="188" spans="1:5">
      <c r="A188"/>
      <c r="B188"/>
      <c r="D188"/>
      <c r="E188"/>
    </row>
    <row r="189" spans="1:5">
      <c r="A189"/>
      <c r="B189"/>
      <c r="D189"/>
      <c r="E189"/>
    </row>
    <row r="190" spans="1:5">
      <c r="A190"/>
      <c r="B190"/>
      <c r="D190"/>
      <c r="E190"/>
    </row>
    <row r="191" spans="1:5">
      <c r="A191"/>
      <c r="B191"/>
      <c r="D191"/>
      <c r="E191"/>
    </row>
    <row r="192" spans="1:5">
      <c r="A192"/>
      <c r="B192"/>
      <c r="D192"/>
      <c r="E192"/>
    </row>
    <row r="193" spans="1:5">
      <c r="A193"/>
      <c r="B193"/>
      <c r="D193"/>
      <c r="E193"/>
    </row>
    <row r="194" spans="1:5">
      <c r="A194"/>
      <c r="B194"/>
      <c r="D194"/>
      <c r="E194"/>
    </row>
    <row r="195" spans="1:5">
      <c r="A195"/>
      <c r="B195"/>
      <c r="D195"/>
      <c r="E195"/>
    </row>
    <row r="196" spans="1:5">
      <c r="A196"/>
      <c r="B196"/>
      <c r="D196"/>
      <c r="E196"/>
    </row>
    <row r="197" spans="1:5">
      <c r="A197"/>
      <c r="B197"/>
      <c r="D197"/>
      <c r="E197"/>
    </row>
    <row r="198" spans="1:5">
      <c r="A198"/>
      <c r="B198"/>
      <c r="D198"/>
      <c r="E198"/>
    </row>
    <row r="199" spans="1:5">
      <c r="A199"/>
      <c r="B199"/>
      <c r="D199"/>
      <c r="E199"/>
    </row>
    <row r="200" spans="1:5">
      <c r="A200"/>
      <c r="B200"/>
      <c r="D200"/>
      <c r="E200"/>
    </row>
    <row r="201" spans="1:5">
      <c r="A201"/>
      <c r="B201"/>
      <c r="D201"/>
      <c r="E201"/>
    </row>
    <row r="202" spans="1:5">
      <c r="A202"/>
      <c r="B202"/>
      <c r="D202"/>
      <c r="E202"/>
    </row>
    <row r="203" spans="1:5">
      <c r="A203"/>
      <c r="B203"/>
      <c r="D203"/>
      <c r="E203"/>
    </row>
    <row r="204" spans="1:5">
      <c r="A204"/>
      <c r="B204"/>
      <c r="D204"/>
      <c r="E204"/>
    </row>
  </sheetData>
  <autoFilter ref="A3:E55"/>
  <sortState ref="A4:K763">
    <sortCondition ref="E4:E763"/>
  </sortState>
  <mergeCells count="1">
    <mergeCell ref="A1:E1"/>
  </mergeCells>
  <dataValidations count="2">
    <dataValidation allowBlank="1" showErrorMessage="1" sqref="A1 A2:E3 F56:AKK1048576 F1:AKH1 A4:B1048576"/>
    <dataValidation type="decimal" operator="greaterThanOrEqual" allowBlank="1" showErrorMessage="1" sqref="D56:D1048576 D4:D55">
      <formula1>0</formula1>
    </dataValidation>
  </dataValidations>
  <pageMargins left="0.23622047244094491" right="0.23622047244094491" top="0.35433070866141736" bottom="0.35433070866141736" header="0.31496062992125984" footer="0.31496062992125984"/>
  <pageSetup paperSize="9" fitToHeight="0" orientation="landscape" verticalDpi="0" r:id="rId1"/>
  <headerFooter>
    <oddHeader>&amp;C&amp;A</oddHeader>
    <oddFooter>&amp;CСтраница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КЕКВ!$A$1:$A$56</xm:f>
          </x14:formula1>
          <xm:sqref>C56:C1048576 C4:C55</xm:sqref>
        </x14:dataValidation>
        <x14:dataValidation type="list" allowBlank="1" showErrorMessage="1">
          <x14:formula1>
            <xm:f>'Тип процедури'!$A$1:$A$10</xm:f>
          </x14:formula1>
          <xm:sqref>E56:E1048576 E4:E55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4.25"/>
  <cols>
    <col min="1" max="1" width="40.25" customWidth="1"/>
    <col min="2" max="2" width="19.25" customWidth="1"/>
  </cols>
  <sheetData>
    <row r="1" spans="1:2" ht="60.4" customHeight="1">
      <c r="A1" s="2" t="s">
        <v>13</v>
      </c>
      <c r="B1" s="2"/>
    </row>
    <row r="2" spans="1:2" ht="60.4" customHeight="1">
      <c r="A2" s="2" t="s">
        <v>14</v>
      </c>
      <c r="B2" s="2" t="s">
        <v>68</v>
      </c>
    </row>
    <row r="3" spans="1:2" ht="60.4" customHeight="1">
      <c r="A3" s="2" t="s">
        <v>16</v>
      </c>
      <c r="B3" s="2" t="s">
        <v>69</v>
      </c>
    </row>
    <row r="4" spans="1:2" ht="60.4" customHeight="1">
      <c r="A4" s="2" t="s">
        <v>70</v>
      </c>
      <c r="B4" s="2" t="s">
        <v>71</v>
      </c>
    </row>
    <row r="5" spans="1:2" ht="60.4" customHeight="1">
      <c r="A5" s="2" t="s">
        <v>72</v>
      </c>
      <c r="B5" s="2" t="s">
        <v>73</v>
      </c>
    </row>
    <row r="6" spans="1:2" ht="60.4" customHeight="1">
      <c r="A6" s="2" t="s">
        <v>11</v>
      </c>
      <c r="B6" s="2" t="s">
        <v>74</v>
      </c>
    </row>
    <row r="7" spans="1:2" ht="60.4" customHeight="1">
      <c r="A7" s="2" t="s">
        <v>67</v>
      </c>
      <c r="B7" s="2" t="s">
        <v>75</v>
      </c>
    </row>
    <row r="8" spans="1:2" ht="60.4" customHeight="1">
      <c r="A8" s="2" t="s">
        <v>54</v>
      </c>
      <c r="B8" s="2" t="s">
        <v>76</v>
      </c>
    </row>
    <row r="9" spans="1:2" ht="60.4" customHeight="1">
      <c r="A9" s="2" t="s">
        <v>77</v>
      </c>
      <c r="B9" s="2" t="s">
        <v>78</v>
      </c>
    </row>
    <row r="10" spans="1:2" ht="60.4" customHeight="1">
      <c r="A10" s="2" t="s">
        <v>79</v>
      </c>
      <c r="B10" s="2" t="s">
        <v>80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25"/>
  <cols>
    <col min="1" max="1" width="40.125" customWidth="1"/>
  </cols>
  <sheetData>
    <row r="1" spans="1:1">
      <c r="A1" t="s">
        <v>10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25"/>
  <cols>
    <col min="1" max="1" width="40.125" customWidth="1"/>
  </cols>
  <sheetData>
    <row r="1" spans="1:1" ht="60.4" customHeight="1">
      <c r="A1">
        <f ca="1">YEAR(NOW() )-1</f>
        <v>2018</v>
      </c>
    </row>
    <row r="2" spans="1:1" ht="60.4" customHeight="1">
      <c r="A2">
        <f ca="1">YEAR(NOW() )</f>
        <v>2019</v>
      </c>
    </row>
    <row r="3" spans="1:1" ht="60.4" customHeight="1">
      <c r="A3">
        <f ca="1">YEAR(NOW() )+1</f>
        <v>2020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4.25"/>
  <cols>
    <col min="1" max="1" width="10.75" customWidth="1"/>
  </cols>
  <sheetData>
    <row r="1" spans="1:1">
      <c r="A1" t="str">
        <f ca="1">CONCATENATE( "01.01.",YEAR(NOW())-1)</f>
        <v>01.01.2018</v>
      </c>
    </row>
    <row r="2" spans="1:1">
      <c r="A2" t="str">
        <f ca="1">CONCATENATE( "01.02.",YEAR(NOW())-1)</f>
        <v>01.02.2018</v>
      </c>
    </row>
    <row r="3" spans="1:1">
      <c r="A3" t="str">
        <f ca="1">CONCATENATE( "01.03.",YEAR(NOW())-1)</f>
        <v>01.03.2018</v>
      </c>
    </row>
    <row r="4" spans="1:1">
      <c r="A4" t="str">
        <f ca="1">CONCATENATE( "01.04.",YEAR(NOW())-1)</f>
        <v>01.04.2018</v>
      </c>
    </row>
    <row r="5" spans="1:1">
      <c r="A5" t="str">
        <f ca="1">CONCATENATE( "01.05.",YEAR(NOW())-1)</f>
        <v>01.05.2018</v>
      </c>
    </row>
    <row r="6" spans="1:1">
      <c r="A6" t="str">
        <f ca="1">CONCATENATE( "01.06.",YEAR(NOW())-1)</f>
        <v>01.06.2018</v>
      </c>
    </row>
    <row r="7" spans="1:1">
      <c r="A7" t="str">
        <f ca="1">CONCATENATE( "01.07.",YEAR(NOW())-1)</f>
        <v>01.07.2018</v>
      </c>
    </row>
    <row r="8" spans="1:1">
      <c r="A8" t="str">
        <f ca="1">CONCATENATE( "01.08.",YEAR(NOW())-1)</f>
        <v>01.08.2018</v>
      </c>
    </row>
    <row r="9" spans="1:1">
      <c r="A9" t="str">
        <f ca="1">CONCATENATE( "01.09.",YEAR(NOW())-1)</f>
        <v>01.09.2018</v>
      </c>
    </row>
    <row r="10" spans="1:1">
      <c r="A10" t="str">
        <f ca="1">CONCATENATE( "01.10.",YEAR(NOW())-1)</f>
        <v>01.10.2018</v>
      </c>
    </row>
    <row r="11" spans="1:1">
      <c r="A11" t="str">
        <f ca="1">CONCATENATE( "01.11.",YEAR(NOW())-1)</f>
        <v>01.11.2018</v>
      </c>
    </row>
    <row r="12" spans="1:1">
      <c r="A12" t="str">
        <f ca="1">CONCATENATE( "01.12.",YEAR(NOW())-1)</f>
        <v>01.12.2018</v>
      </c>
    </row>
    <row r="13" spans="1:1">
      <c r="A13" t="str">
        <f ca="1">CONCATENATE( "01.01.",YEAR(NOW()))</f>
        <v>01.01.2019</v>
      </c>
    </row>
    <row r="14" spans="1:1">
      <c r="A14" t="str">
        <f ca="1">CONCATENATE( "01.02.",YEAR(NOW()))</f>
        <v>01.02.2019</v>
      </c>
    </row>
    <row r="15" spans="1:1">
      <c r="A15" t="str">
        <f ca="1">CONCATENATE( "01.03.",YEAR(NOW()))</f>
        <v>01.03.2019</v>
      </c>
    </row>
    <row r="16" spans="1:1">
      <c r="A16" t="str">
        <f ca="1">CONCATENATE( "01.04.",YEAR(NOW()))</f>
        <v>01.04.2019</v>
      </c>
    </row>
    <row r="17" spans="1:1">
      <c r="A17" t="str">
        <f ca="1">CONCATENATE( "01.05.",YEAR(NOW()))</f>
        <v>01.05.2019</v>
      </c>
    </row>
    <row r="18" spans="1:1">
      <c r="A18" t="str">
        <f ca="1">CONCATENATE( "01.06.",YEAR(NOW()))</f>
        <v>01.06.2019</v>
      </c>
    </row>
    <row r="19" spans="1:1">
      <c r="A19" t="str">
        <f ca="1">CONCATENATE( "01.07.",YEAR(NOW()))</f>
        <v>01.07.2019</v>
      </c>
    </row>
    <row r="20" spans="1:1">
      <c r="A20" t="str">
        <f ca="1">CONCATENATE( "01.08.",YEAR(NOW()))</f>
        <v>01.08.2019</v>
      </c>
    </row>
    <row r="21" spans="1:1">
      <c r="A21" t="str">
        <f ca="1">CONCATENATE( "01.09.",YEAR(NOW()))</f>
        <v>01.09.2019</v>
      </c>
    </row>
    <row r="22" spans="1:1">
      <c r="A22" t="str">
        <f ca="1">CONCATENATE( "01.10.",YEAR(NOW()))</f>
        <v>01.10.2019</v>
      </c>
    </row>
    <row r="23" spans="1:1">
      <c r="A23" t="str">
        <f ca="1">CONCATENATE( "01.11.",YEAR(NOW()))</f>
        <v>01.11.2019</v>
      </c>
    </row>
    <row r="24" spans="1:1">
      <c r="A24" t="str">
        <f ca="1">CONCATENATE( "01.12.",YEAR(NOW()))</f>
        <v>01.12.2019</v>
      </c>
    </row>
    <row r="25" spans="1:1">
      <c r="A25" t="str">
        <f ca="1">CONCATENATE( "01.01.",YEAR(NOW())+1)</f>
        <v>01.01.2020</v>
      </c>
    </row>
    <row r="26" spans="1:1">
      <c r="A26" t="str">
        <f ca="1">CONCATENATE( "01.02.",YEAR(NOW())+1)</f>
        <v>01.02.2020</v>
      </c>
    </row>
    <row r="27" spans="1:1">
      <c r="A27" t="str">
        <f ca="1">CONCATENATE( "01.03.",YEAR(NOW())+1)</f>
        <v>01.03.2020</v>
      </c>
    </row>
    <row r="28" spans="1:1">
      <c r="A28" t="str">
        <f ca="1">CONCATENATE( "01.04.",YEAR(NOW())+1)</f>
        <v>01.04.2020</v>
      </c>
    </row>
    <row r="29" spans="1:1">
      <c r="A29" t="str">
        <f ca="1">CONCATENATE( "01.05.",YEAR(NOW())+1)</f>
        <v>01.05.2020</v>
      </c>
    </row>
    <row r="30" spans="1:1">
      <c r="A30" t="str">
        <f ca="1">CONCATENATE( "01.06.",YEAR(NOW())+1)</f>
        <v>01.06.2020</v>
      </c>
    </row>
    <row r="31" spans="1:1">
      <c r="A31" t="str">
        <f ca="1">CONCATENATE( "01.07.",YEAR(NOW())+1)</f>
        <v>01.07.2020</v>
      </c>
    </row>
    <row r="32" spans="1:1">
      <c r="A32" t="str">
        <f ca="1">CONCATENATE( "01.08.",YEAR(NOW())+1)</f>
        <v>01.08.2020</v>
      </c>
    </row>
    <row r="33" spans="1:1">
      <c r="A33" t="str">
        <f ca="1">CONCATENATE( "01.09.",YEAR(NOW())+1)</f>
        <v>01.09.2020</v>
      </c>
    </row>
    <row r="34" spans="1:1">
      <c r="A34" t="str">
        <f ca="1">CONCATENATE( "01.10.",YEAR(NOW())+1)</f>
        <v>01.10.2020</v>
      </c>
    </row>
    <row r="35" spans="1:1">
      <c r="A35" t="str">
        <f ca="1">CONCATENATE( "01.11.",YEAR(NOW())+1)</f>
        <v>01.11.2020</v>
      </c>
    </row>
    <row r="36" spans="1:1">
      <c r="A36" t="str">
        <f ca="1">CONCATENATE( "01.12.",YEAR(NOW())+1)</f>
        <v>01.12.2020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1" workbookViewId="0">
      <selection activeCell="A44" sqref="A44"/>
    </sheetView>
  </sheetViews>
  <sheetFormatPr defaultRowHeight="14.25"/>
  <cols>
    <col min="1" max="1" width="40.125" customWidth="1"/>
    <col min="2" max="2" width="41.75" customWidth="1"/>
  </cols>
  <sheetData>
    <row r="1" spans="1:2" ht="60.4" customHeight="1">
      <c r="A1" s="1">
        <v>2000</v>
      </c>
      <c r="B1" t="s">
        <v>85</v>
      </c>
    </row>
    <row r="2" spans="1:2" ht="60.4" customHeight="1">
      <c r="A2" s="1">
        <v>2100</v>
      </c>
      <c r="B2" t="s">
        <v>86</v>
      </c>
    </row>
    <row r="3" spans="1:2" ht="60.4" customHeight="1">
      <c r="A3" s="1">
        <v>2110</v>
      </c>
      <c r="B3" t="s">
        <v>87</v>
      </c>
    </row>
    <row r="4" spans="1:2" ht="60.4" customHeight="1">
      <c r="A4" s="1">
        <v>2111</v>
      </c>
      <c r="B4" t="s">
        <v>88</v>
      </c>
    </row>
    <row r="5" spans="1:2" ht="60.4" customHeight="1">
      <c r="A5" s="1">
        <v>2112</v>
      </c>
      <c r="B5" t="s">
        <v>89</v>
      </c>
    </row>
    <row r="6" spans="1:2" ht="60.4" customHeight="1">
      <c r="A6" s="1">
        <v>2120</v>
      </c>
      <c r="B6" t="s">
        <v>90</v>
      </c>
    </row>
    <row r="7" spans="1:2" ht="60.4" customHeight="1">
      <c r="A7" s="1">
        <v>2200</v>
      </c>
      <c r="B7" t="s">
        <v>91</v>
      </c>
    </row>
    <row r="8" spans="1:2" ht="60.4" customHeight="1">
      <c r="A8" s="1">
        <v>2210</v>
      </c>
      <c r="B8" t="s">
        <v>92</v>
      </c>
    </row>
    <row r="9" spans="1:2" ht="60.4" customHeight="1">
      <c r="A9" s="1">
        <v>2220</v>
      </c>
      <c r="B9" t="s">
        <v>93</v>
      </c>
    </row>
    <row r="10" spans="1:2" ht="60.4" customHeight="1">
      <c r="A10" s="1">
        <v>2230</v>
      </c>
      <c r="B10" t="s">
        <v>94</v>
      </c>
    </row>
    <row r="11" spans="1:2" ht="60.4" customHeight="1">
      <c r="A11" s="1">
        <v>2240</v>
      </c>
      <c r="B11" t="s">
        <v>95</v>
      </c>
    </row>
    <row r="12" spans="1:2" ht="60.4" customHeight="1">
      <c r="A12" s="1">
        <v>2250</v>
      </c>
      <c r="B12" t="s">
        <v>96</v>
      </c>
    </row>
    <row r="13" spans="1:2" ht="60.4" customHeight="1">
      <c r="A13" s="1">
        <v>2260</v>
      </c>
      <c r="B13" t="s">
        <v>97</v>
      </c>
    </row>
    <row r="14" spans="1:2" ht="60.4" customHeight="1">
      <c r="A14" s="1">
        <v>2270</v>
      </c>
      <c r="B14" t="s">
        <v>98</v>
      </c>
    </row>
    <row r="15" spans="1:2" ht="60.4" customHeight="1">
      <c r="A15" s="1">
        <v>2271</v>
      </c>
      <c r="B15" t="s">
        <v>99</v>
      </c>
    </row>
    <row r="16" spans="1:2" ht="60.4" customHeight="1">
      <c r="A16" s="1">
        <v>2272</v>
      </c>
      <c r="B16" t="s">
        <v>100</v>
      </c>
    </row>
    <row r="17" spans="1:2" ht="60.4" customHeight="1">
      <c r="A17" s="1">
        <v>2273</v>
      </c>
      <c r="B17" t="s">
        <v>101</v>
      </c>
    </row>
    <row r="18" spans="1:2" ht="60.4" customHeight="1">
      <c r="A18" s="1">
        <v>2274</v>
      </c>
      <c r="B18" t="s">
        <v>102</v>
      </c>
    </row>
    <row r="19" spans="1:2" ht="60.4" customHeight="1">
      <c r="A19" s="1">
        <v>2275</v>
      </c>
      <c r="B19" t="s">
        <v>103</v>
      </c>
    </row>
    <row r="20" spans="1:2" ht="60.4" customHeight="1">
      <c r="A20" s="1">
        <v>2276</v>
      </c>
      <c r="B20" t="s">
        <v>104</v>
      </c>
    </row>
    <row r="21" spans="1:2" ht="60.4" customHeight="1">
      <c r="A21" s="1">
        <v>2280</v>
      </c>
      <c r="B21" t="s">
        <v>105</v>
      </c>
    </row>
    <row r="22" spans="1:2" ht="60.4" customHeight="1">
      <c r="A22" s="1">
        <v>2281</v>
      </c>
      <c r="B22" t="s">
        <v>106</v>
      </c>
    </row>
    <row r="23" spans="1:2" ht="60.4" customHeight="1">
      <c r="A23" s="1">
        <v>2282</v>
      </c>
      <c r="B23" t="s">
        <v>107</v>
      </c>
    </row>
    <row r="24" spans="1:2" ht="60.4" customHeight="1">
      <c r="A24" s="1">
        <v>2400</v>
      </c>
      <c r="B24" t="s">
        <v>108</v>
      </c>
    </row>
    <row r="25" spans="1:2" ht="60.4" customHeight="1">
      <c r="A25" s="1">
        <v>2410</v>
      </c>
      <c r="B25" t="s">
        <v>109</v>
      </c>
    </row>
    <row r="26" spans="1:2" ht="60.4" customHeight="1">
      <c r="A26" s="1">
        <v>2420</v>
      </c>
      <c r="B26" t="s">
        <v>110</v>
      </c>
    </row>
    <row r="27" spans="1:2" ht="60.4" customHeight="1">
      <c r="A27" s="1">
        <v>2600</v>
      </c>
      <c r="B27" t="s">
        <v>111</v>
      </c>
    </row>
    <row r="28" spans="1:2" ht="60.4" customHeight="1">
      <c r="A28" s="1">
        <v>2610</v>
      </c>
      <c r="B28" t="s">
        <v>112</v>
      </c>
    </row>
    <row r="29" spans="1:2" ht="60.4" customHeight="1">
      <c r="A29" s="1">
        <v>2620</v>
      </c>
      <c r="B29" t="s">
        <v>113</v>
      </c>
    </row>
    <row r="30" spans="1:2" ht="60.4" customHeight="1">
      <c r="A30" s="1">
        <v>2630</v>
      </c>
      <c r="B30" t="s">
        <v>114</v>
      </c>
    </row>
    <row r="31" spans="1:2" ht="60.4" customHeight="1">
      <c r="A31" s="1">
        <v>2700</v>
      </c>
      <c r="B31" t="s">
        <v>115</v>
      </c>
    </row>
    <row r="32" spans="1:2" ht="60.4" customHeight="1">
      <c r="A32" s="1">
        <v>2710</v>
      </c>
      <c r="B32" t="s">
        <v>116</v>
      </c>
    </row>
    <row r="33" spans="1:2" ht="60.4" customHeight="1">
      <c r="A33" s="1">
        <v>2720</v>
      </c>
      <c r="B33" t="s">
        <v>117</v>
      </c>
    </row>
    <row r="34" spans="1:2" ht="60.4" customHeight="1">
      <c r="A34" s="1">
        <v>2730</v>
      </c>
      <c r="B34" t="s">
        <v>118</v>
      </c>
    </row>
    <row r="35" spans="1:2" ht="60.4" customHeight="1">
      <c r="A35" s="1">
        <v>2800</v>
      </c>
      <c r="B35" t="s">
        <v>119</v>
      </c>
    </row>
    <row r="36" spans="1:2" ht="60.4" customHeight="1">
      <c r="A36" s="1">
        <v>3000</v>
      </c>
      <c r="B36" t="s">
        <v>120</v>
      </c>
    </row>
    <row r="37" spans="1:2" ht="60.4" customHeight="1">
      <c r="A37" s="1">
        <v>3100</v>
      </c>
      <c r="B37" t="s">
        <v>121</v>
      </c>
    </row>
    <row r="38" spans="1:2" ht="60.4" customHeight="1">
      <c r="A38" s="1">
        <v>3110</v>
      </c>
      <c r="B38" t="s">
        <v>122</v>
      </c>
    </row>
    <row r="39" spans="1:2" ht="60.4" customHeight="1">
      <c r="A39" s="1">
        <v>3120</v>
      </c>
      <c r="B39" t="s">
        <v>123</v>
      </c>
    </row>
    <row r="40" spans="1:2" ht="60.4" customHeight="1">
      <c r="A40" s="1">
        <v>3121</v>
      </c>
      <c r="B40" t="s">
        <v>124</v>
      </c>
    </row>
    <row r="41" spans="1:2" ht="60.4" customHeight="1">
      <c r="A41" s="1">
        <v>3122</v>
      </c>
      <c r="B41" t="s">
        <v>125</v>
      </c>
    </row>
    <row r="42" spans="1:2" ht="60.4" customHeight="1">
      <c r="A42" s="1">
        <v>3130</v>
      </c>
      <c r="B42" t="s">
        <v>126</v>
      </c>
    </row>
    <row r="43" spans="1:2" ht="60.4" customHeight="1">
      <c r="A43" s="1">
        <v>3131</v>
      </c>
      <c r="B43" t="s">
        <v>127</v>
      </c>
    </row>
    <row r="44" spans="1:2" ht="60.4" customHeight="1">
      <c r="A44" s="1">
        <v>3132</v>
      </c>
      <c r="B44" t="s">
        <v>128</v>
      </c>
    </row>
    <row r="45" spans="1:2" ht="60.4" customHeight="1">
      <c r="A45" s="1">
        <v>3140</v>
      </c>
      <c r="B45" t="s">
        <v>129</v>
      </c>
    </row>
    <row r="46" spans="1:2" ht="60.4" customHeight="1">
      <c r="A46" s="1">
        <v>3141</v>
      </c>
      <c r="B46" t="s">
        <v>130</v>
      </c>
    </row>
    <row r="47" spans="1:2" ht="60.4" customHeight="1">
      <c r="A47" s="1">
        <v>3142</v>
      </c>
      <c r="B47" t="s">
        <v>131</v>
      </c>
    </row>
    <row r="48" spans="1:2" ht="60.4" customHeight="1">
      <c r="A48" s="1">
        <v>3143</v>
      </c>
      <c r="B48" t="s">
        <v>132</v>
      </c>
    </row>
    <row r="49" spans="1:2" ht="60.4" customHeight="1">
      <c r="A49" s="1">
        <v>3150</v>
      </c>
      <c r="B49" t="s">
        <v>133</v>
      </c>
    </row>
    <row r="50" spans="1:2" ht="60.4" customHeight="1">
      <c r="A50" s="1">
        <v>3160</v>
      </c>
      <c r="B50" t="s">
        <v>134</v>
      </c>
    </row>
    <row r="51" spans="1:2" ht="60.4" customHeight="1">
      <c r="A51" s="1">
        <v>3200</v>
      </c>
      <c r="B51" t="s">
        <v>135</v>
      </c>
    </row>
    <row r="52" spans="1:2" ht="60.4" customHeight="1">
      <c r="A52" s="1">
        <v>3210</v>
      </c>
      <c r="B52" t="s">
        <v>136</v>
      </c>
    </row>
    <row r="53" spans="1:2" ht="60.4" customHeight="1">
      <c r="A53" s="1">
        <v>3220</v>
      </c>
      <c r="B53" t="s">
        <v>137</v>
      </c>
    </row>
    <row r="54" spans="1:2" ht="60.4" customHeight="1">
      <c r="A54" s="1">
        <v>3230</v>
      </c>
      <c r="B54" t="s">
        <v>138</v>
      </c>
    </row>
    <row r="55" spans="1:2" ht="60.4" customHeight="1">
      <c r="A55" s="1">
        <v>3240</v>
      </c>
      <c r="B55" t="s">
        <v>139</v>
      </c>
    </row>
    <row r="56" spans="1:2" ht="60.4" customHeight="1">
      <c r="A56" s="1">
        <v>9000</v>
      </c>
      <c r="B56" t="s">
        <v>140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Подопригора Ірина Миколаївна</dc:creator>
  <cp:lastModifiedBy>Моша Андрій Михайлович</cp:lastModifiedBy>
  <cp:revision>6</cp:revision>
  <cp:lastPrinted>2019-11-07T08:39:07Z</cp:lastPrinted>
  <dcterms:created xsi:type="dcterms:W3CDTF">2017-01-10T11:54:21Z</dcterms:created>
  <dcterms:modified xsi:type="dcterms:W3CDTF">2019-11-08T13:04:08Z</dcterms:modified>
</cp:coreProperties>
</file>