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geev\загальний доступ\звіти про виконання паспорту за 2018 рік\"/>
    </mc:Choice>
  </mc:AlternateContent>
  <bookViews>
    <workbookView xWindow="480" yWindow="135" windowWidth="21840" windowHeight="13740"/>
  </bookViews>
  <sheets>
    <sheet name="Лист1" sheetId="2" r:id="rId1"/>
  </sheets>
  <definedNames>
    <definedName name="_xlnm.Print_Area" localSheetId="0">Лист1!$A$1:$P$148</definedName>
  </definedNames>
  <calcPr calcId="162913"/>
</workbook>
</file>

<file path=xl/calcChain.xml><?xml version="1.0" encoding="utf-8"?>
<calcChain xmlns="http://schemas.openxmlformats.org/spreadsheetml/2006/main">
  <c r="M110" i="2" l="1"/>
  <c r="M114" i="2" s="1"/>
  <c r="D108" i="2"/>
  <c r="O116" i="2"/>
  <c r="O112" i="2"/>
  <c r="M100" i="2"/>
  <c r="D98" i="2"/>
  <c r="O106" i="2"/>
  <c r="O102" i="2"/>
  <c r="D87" i="2"/>
  <c r="M82" i="2"/>
  <c r="M85" i="2" s="1"/>
  <c r="K82" i="2"/>
  <c r="K85" i="2" s="1"/>
  <c r="D78" i="2"/>
  <c r="D77" i="2"/>
  <c r="B77" i="2"/>
  <c r="O95" i="2"/>
  <c r="O89" i="2"/>
  <c r="O80" i="2"/>
  <c r="M71" i="2"/>
  <c r="K71" i="2"/>
  <c r="D66" i="2"/>
  <c r="O68" i="2"/>
  <c r="O60" i="2"/>
  <c r="M62" i="2"/>
  <c r="M64" i="2" s="1"/>
  <c r="K62" i="2"/>
  <c r="K64" i="2" s="1"/>
  <c r="D58" i="2"/>
  <c r="D57" i="2"/>
  <c r="B57" i="2"/>
  <c r="O82" i="2" l="1"/>
  <c r="M104" i="2"/>
  <c r="O110" i="2"/>
  <c r="O62" i="2"/>
  <c r="O85" i="2"/>
  <c r="O74" i="2"/>
  <c r="O64" i="2"/>
  <c r="O71" i="2"/>
  <c r="J36" i="2"/>
  <c r="J37" i="2"/>
  <c r="M92" i="2" s="1"/>
  <c r="J38" i="2"/>
  <c r="J39" i="2"/>
  <c r="H35" i="2"/>
  <c r="J35" i="2" s="1"/>
  <c r="G36" i="2"/>
  <c r="G37" i="2"/>
  <c r="K92" i="2" s="1"/>
  <c r="G38" i="2"/>
  <c r="K100" i="2" s="1"/>
  <c r="K104" i="2" s="1"/>
  <c r="O104" i="2" s="1"/>
  <c r="G39" i="2"/>
  <c r="K110" i="2" s="1"/>
  <c r="K114" i="2" s="1"/>
  <c r="O114" i="2" s="1"/>
  <c r="E35" i="2"/>
  <c r="G35" i="2" s="1"/>
  <c r="J34" i="2"/>
  <c r="J33" i="2"/>
  <c r="H32" i="2"/>
  <c r="J32" i="2" s="1"/>
  <c r="G34" i="2"/>
  <c r="G33" i="2"/>
  <c r="E32" i="2"/>
  <c r="G32" i="2" s="1"/>
  <c r="H25" i="2"/>
  <c r="J25" i="2" s="1"/>
  <c r="G25" i="2"/>
  <c r="D25" i="2"/>
  <c r="O100" i="2" l="1"/>
  <c r="O92" i="2"/>
  <c r="K33" i="2"/>
  <c r="M33" i="2" s="1"/>
  <c r="G40" i="2"/>
  <c r="J40" i="2"/>
  <c r="K39" i="2"/>
  <c r="M39" i="2" s="1"/>
  <c r="K38" i="2"/>
  <c r="M38" i="2" s="1"/>
  <c r="K37" i="2"/>
  <c r="M37" i="2" s="1"/>
  <c r="K34" i="2"/>
  <c r="M34" i="2" s="1"/>
  <c r="H40" i="2"/>
  <c r="K36" i="2"/>
  <c r="M36" i="2" s="1"/>
  <c r="E40" i="2"/>
  <c r="K32" i="2"/>
  <c r="M32" i="2" s="1"/>
  <c r="K35" i="2" l="1"/>
  <c r="K40" i="2" s="1"/>
  <c r="M35" i="2"/>
  <c r="M40" i="2" s="1"/>
</calcChain>
</file>

<file path=xl/sharedStrings.xml><?xml version="1.0" encoding="utf-8"?>
<sst xmlns="http://schemas.openxmlformats.org/spreadsheetml/2006/main" count="259" uniqueCount="146">
  <si>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</si>
  <si>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</si>
  <si>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</si>
  <si>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</si>
  <si>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</si>
  <si>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</si>
  <si>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</si>
  <si>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</si>
  <si>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</si>
  <si>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</si>
  <si>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</si>
  <si>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</si>
  <si>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</si>
  <si>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</si>
  <si>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</si>
  <si>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</si>
  <si>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</si>
  <si>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</si>
  <si>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</si>
  <si>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</si>
  <si>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</si>
  <si>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</si>
  <si>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</si>
  <si>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</si>
  <si>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</si>
  <si>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</si>
  <si>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</si>
  <si>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6. Видатки на реалізацію регіональних цільових програм, які виконуються в межах бюджетної програми, за звітний період</t>
  </si>
  <si>
    <t>ЗВІТ</t>
  </si>
  <si>
    <t>Усього</t>
  </si>
  <si>
    <t xml:space="preserve">  (тис.грн.)</t>
  </si>
  <si>
    <t>Пояснення щодо причин відхилення</t>
  </si>
  <si>
    <t>Департамент соціального захисту населення Сумської міської ради</t>
  </si>
  <si>
    <t>Показник затрат</t>
  </si>
  <si>
    <t>Показник продукту</t>
  </si>
  <si>
    <t>Показник якості</t>
  </si>
  <si>
    <t>спеціаль-ний фонд</t>
  </si>
  <si>
    <t>фонд</t>
  </si>
  <si>
    <t>Спеціаль-ний</t>
  </si>
  <si>
    <t>Назва регіональної цільової програми та підпрограми</t>
  </si>
  <si>
    <t xml:space="preserve">Виконано за звітний період (касові видатки/надані кредити) </t>
  </si>
  <si>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</si>
  <si>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 xml:space="preserve">Заступник директора департаменту – </t>
  </si>
  <si>
    <t>начальник управління грошових виплат, компенсацій</t>
  </si>
  <si>
    <t>Начальник відділу  бухгалтерського</t>
  </si>
  <si>
    <t xml:space="preserve">                                                                                                             </t>
  </si>
  <si>
    <t xml:space="preserve">       (ініціали та прізвище)</t>
  </si>
  <si>
    <t xml:space="preserve"> (підпис)   </t>
  </si>
  <si>
    <t xml:space="preserve">обліку та звітності – головний бухгалтер                     </t>
  </si>
  <si>
    <t xml:space="preserve"> Т.О.Сахненко</t>
  </si>
  <si>
    <t xml:space="preserve">   Н.М.Москаленко</t>
  </si>
  <si>
    <t>Підпрограма/завдання бюджетної програми 2</t>
  </si>
  <si>
    <t>Затверджено паспортом бюджетної програми за звітний період</t>
  </si>
  <si>
    <t>на       01 січня     2019  року</t>
  </si>
  <si>
    <t>0800000</t>
  </si>
  <si>
    <t>0810000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</si>
  <si>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</si>
  <si>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</si>
  <si>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</si>
  <si>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</si>
  <si>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Погашення кредиторської заборгованості на початок року</t>
  </si>
  <si>
    <t>Забезпечення надання пільг на оплату житло – комунальних послуг окремим категоріям громадян, визначеним підпрограмою</t>
  </si>
  <si>
    <t>1.1</t>
  </si>
  <si>
    <t>1.2</t>
  </si>
  <si>
    <t>2</t>
  </si>
  <si>
    <t>2.1</t>
  </si>
  <si>
    <t>2.2</t>
  </si>
  <si>
    <t>0813012</t>
  </si>
  <si>
    <t>Надання субсидій населенню для відшкодування витрат на оплату житлово-комунальних послуг.</t>
  </si>
  <si>
    <t>Забезпечення надання субсидій населенню для відшкодування витрат на оплату житлово-комунальних послуг</t>
  </si>
  <si>
    <t>Забезпечення доставки громадянам повідомлень про призначення субсидії</t>
  </si>
  <si>
    <t>Забезпечення виплати громадянам частини невикористаної субсидії</t>
  </si>
  <si>
    <t>2.3</t>
  </si>
  <si>
    <t>2.4</t>
  </si>
  <si>
    <t>Затверджено паспортом бюджетної програми 
на звітний період</t>
  </si>
  <si>
    <t>Підпрограма</t>
  </si>
  <si>
    <t>обсяг кредиторської заборгованості на початок року</t>
  </si>
  <si>
    <t>Річний звіт до УДКСУ, форма  7М за 2017 рік.</t>
  </si>
  <si>
    <t>тис. грн.</t>
  </si>
  <si>
    <t>кредиторська заборгованість, що планується погасити</t>
  </si>
  <si>
    <t>Дані про стан розрахунків по м. Суми за надані пільги та житлові субсидії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станом на 01.01.2019</t>
  </si>
  <si>
    <t>Завдання</t>
  </si>
  <si>
    <t>Відсоток погашеної кредиторської заборгованості на початок року</t>
  </si>
  <si>
    <t xml:space="preserve">розрахунково  </t>
  </si>
  <si>
    <t>%</t>
  </si>
  <si>
    <t>Кредиторська заборгованість зменшена на 0,2 тис.грн. у зв’язку зі списанням  кредиторської заборгованості, строк позовної давності якої минув.</t>
  </si>
  <si>
    <t>кількість отримувачів пільг (включаючи членів сім’ї)</t>
  </si>
  <si>
    <t>осіб</t>
  </si>
  <si>
    <t>Звіт щодо наданих пільг окремим категоріям громадян за рахунок субвенцій з державного бюджету місцевим бюджетам (4 - пільга) станом на 01 січня 2019 року.</t>
  </si>
  <si>
    <t>Збільшення кількості отримувачів пільг на 225 осіб пояснюється посиленням вимог при призначенні субсидій, які призвели до збільшення  нарахуванням пільг з оплати житлово-комунальних послуг пільговикам, які раніше отримували субсидію.</t>
  </si>
  <si>
    <t>Показники ефективності:</t>
  </si>
  <si>
    <t>середній розмір витрат на надання пільг на оплату житлово-комунальних послуг</t>
  </si>
  <si>
    <t>грн./місяць на одного пільговика</t>
  </si>
  <si>
    <t>Фактичний середньомісячний розмір витрат на надання пільг менше затвердженого  на 41,17 грн./міс. на одного пільговика пояснюється збільшенням фактичної кількості отримувачів пільг.</t>
  </si>
  <si>
    <t xml:space="preserve">питома вага відшкодованих пільгових послуг до нарахованих </t>
  </si>
  <si>
    <t>Зменшення показника якості пояснюється тим, що у 2018 році було профінансовано 72,22 % від фактичних нарахувань (в той час як при планових нарахуваннях цей показник складав 86,0%),  що призвело  до виникнення заборгованості станом на 01.01.2019.</t>
  </si>
  <si>
    <t>Заборгованість в сумі 25,1 тис.грн. не була профінансована у зв’язку з не підтвердження з боку підприємства існуючої заборгованості</t>
  </si>
  <si>
    <t xml:space="preserve">Кредиторська заборгованість зменшена на 0,9 тис.грн. у зв’язку зі списанням  кредиторської заборгованості, строк позовної давності якої минув, а кредиторська заборгованість в сумі 2,1 тис.грн. (по виплаті частині невикористаної субсидії) зменшена у зв’язку з неможливістю здійснення виплати. </t>
  </si>
  <si>
    <t>кількість отримувачів субсидій</t>
  </si>
  <si>
    <t>домогосподарств</t>
  </si>
  <si>
    <t>Фактичні дані про використання бюджетних коштів на надання населенню житлових субсидій станом на 01.01.2019</t>
  </si>
  <si>
    <t>Фактична середня кількість отримувачів субсидій в порівнянні з планом збільшилась на 44 особи у зв’язку з фактичним збільшенням отримувачів субсидії в грудні 2018 року (40 513 домогосп.) в порівнянні з плановим показником (40 000 домогосп.).</t>
  </si>
  <si>
    <t>середньомісячний розмір субсидії на оплату житлово-комунальних послуг</t>
  </si>
  <si>
    <t>грн./домогосподарство</t>
  </si>
  <si>
    <t>Фактичний середньомісячний розмір витрат на надання субсидій менше затвердженого  на 62,14 грн./міс. на одне домогосп. пояснюється збільшенням фактичної кількості отримувачів субсидії.</t>
  </si>
  <si>
    <t xml:space="preserve">питома вага відшкодованих субсидій до нарахованих </t>
  </si>
  <si>
    <t>обсяг витрат для забезпечення доставки громадянам повідомлень про призначення субсидії</t>
  </si>
  <si>
    <t>Зміни до розрахунку до кошторису на 2018 рік.</t>
  </si>
  <si>
    <t>кількість домогосподарств, якім доставлене повідомлення про призначення субсидії</t>
  </si>
  <si>
    <t>Розрахункові дані сформовані відповідно до фактичної інформації, яка міститься в програмному комплексі «Наш дім»</t>
  </si>
  <si>
    <t>розмір вартості доставленого повідомлення про призначення субсидії</t>
  </si>
  <si>
    <t>Договір про надання послуг з доставки повідомлень про надання субсидій №268/07/3 від 06.07.2018 з ТОВ «Мегакур'єр».</t>
  </si>
  <si>
    <t xml:space="preserve">питома вага відшкодованих коштів за доставку повідомлень до нарахованих </t>
  </si>
  <si>
    <t xml:space="preserve">В 2018 році за рахунок субвенції з державного бюджету місцевим бюджетам 13 940 домогосподарств було повідомлено про призначення субсидії на суму 7,0 тис.грн.   </t>
  </si>
  <si>
    <t>обсяг витрат для проведення виплати громадянам частини невикористаної субсидії</t>
  </si>
  <si>
    <t>Інформація щодо виплати частини невикористаної суми субсидії для відшкодування витрат на оплату послуг з газо-, електропостачання для індивідуального опалення станом на 01.01.2019.</t>
  </si>
  <si>
    <t>кількість домогосподарств, яким виплачена частини невикористаної субсидії</t>
  </si>
  <si>
    <t>середній розмір  виплаченої частини невикористаної субсидії</t>
  </si>
  <si>
    <t xml:space="preserve">питома вага загальної суми виплачених частин невикористаної субсидії до нарахованих </t>
  </si>
  <si>
    <t>У 2018 році частина невикористаної суми субсидії виплачена 5 330 особам на суму 3 353,5 тис.грн. Середній розмір виплаченої частини невикористаної субсидії склав 629,17 грн.</t>
  </si>
  <si>
    <t xml:space="preserve">та надання пільг </t>
  </si>
  <si>
    <r>
      <t>8. Джерела фінансування інвестиційних проектів у розрізі підпрограм</t>
    </r>
    <r>
      <rPr>
        <vertAlign val="superscript"/>
        <sz val="10"/>
        <rFont val="Arial CYR"/>
        <charset val="204"/>
      </rPr>
      <t>3</t>
    </r>
  </si>
  <si>
    <t>(тис.грн.)</t>
  </si>
  <si>
    <t>Код</t>
  </si>
  <si>
    <t>Найменування джерел надходжень</t>
  </si>
  <si>
    <t>Касові видатки станом на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</si>
  <si>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</si>
  <si>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</si>
  <si>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</si>
  <si>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1 січня звітного періоду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</si>
  <si>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</si>
  <si>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</si>
  <si>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</si>
  <si>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</si>
  <si>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</si>
  <si>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</si>
  <si>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</si>
  <si>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</si>
  <si>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</si>
  <si>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rFont val="Arial CYR"/>
        <charset val="204"/>
      </rPr>
      <t>2</t>
    </r>
    <r>
      <rPr>
        <sz val="10"/>
        <rFont val="Arial CYR"/>
        <charset val="204"/>
      </rPr>
      <t xml:space="preserve"> Зазначаються усі підпрограми та завдання, затверджені паспортом бюджетної програми.</t>
    </r>
  </si>
  <si>
    <t>Зменшення показника якості пояснюється тим, що у 2018 році було профінансовано 89,2 % від фактичних нарахувань (в той час як при планових нарахуваннях цей показник складав 97,4%),  що призвело  до виникнення заборгованості станом на 01.01.2019.</t>
  </si>
  <si>
    <t>Заборгованість не була профінансована у зв’язку з не підтвердженням з боку підприємства існуючої заборгованості</t>
  </si>
  <si>
    <t>У 2018 році  видатки із загального фонду бюджету (без врахування погашення заборгованості станом на 01.01.2018) профінансовані в сумі 46 572,4 тис. грн., а фактичні нарахування склали 64 529,1 тис.грн., що призвело до виникнення кредиторської заборгованості на 01.01.2019 в сумі 17 956,8 тис. грн. В свою чергу, враховуючи збільшення кількості отримувачів пільг на 225 осіб та зменшення відсотка відшкодованих пільг на 13,8% ніж заплановано, фактичний середньомісячний розмір витрат на надання пільг на одного пільговика зменшився до 199,80 грн.</t>
  </si>
  <si>
    <t>Касові видатки у 2018 році в порівнянні з затвердженими видатками менше на 8946,3 тис.грн. у зв’язку з ненадходженням субвенції з державного бюджету місцевим бюджетам</t>
  </si>
  <si>
    <t>Фінансування нарахованих у 2018 році субсидій в порівнянні з затвердженими видатками менше на 32 998,5 тис.грн. у зв’язку з ненадходженням субвенції з державного бюджету місцевим бюджетам</t>
  </si>
  <si>
    <t>У 2018 році  видатки із загального фонду бюджету (без врахування погашення заборгованості станом на 01.01.2018) на забезпечення надання субсидій населенню профінансовані в сумі 355 666,3 тис. грн., а фактичні нарахування склали 398 865,5 тис.грн., що призвело до виникнення кредиторської заборгованості на 01.01.2019 в сумі 43 224,4 тис. грн. В свою чергу, враховуючи збільшення кількості отримувачів субсидій на 44 особи та зменшення відсотка відшкодованих субсидій на 8,2% ніж заплановано, фактичний середньомісячний розмір витрат на надання субсидій на одне домогосп. зменшився до 662,02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</si>
</sst>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2"/>
      <name val="Arial CYR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12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6" fillId="0" borderId="6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3" fillId="0" borderId="0" xfId="0" applyFont="1"/>
    <xf numFmtId="49" fontId="24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9" fillId="0" borderId="1" xfId="0" applyFont="1" applyBorder="1"/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0" fillId="0" borderId="6" xfId="0" applyBorder="1"/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164" fontId="27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3" fontId="27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64" fontId="28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tabSelected="1" topLeftCell="A81" zoomScale="80" zoomScaleNormal="80" workbookViewId="0">
      <selection activeCell="C97" sqref="C97:P97"/>
    </sheetView>
  </sheetViews>
  <sheetFormatPr defaultRowHeight="12.75" x14ac:dyDescent="0.2"/>
  <cols>
    <col min="1" max="1" width="7.140625" customWidth="1"/>
    <col min="2" max="2" width="22.85546875" customWidth="1"/>
    <col min="3" max="3" width="19" customWidth="1"/>
    <col min="4" max="4" width="20.85546875" customWidth="1"/>
    <col min="5" max="5" width="14.85546875" customWidth="1"/>
    <col min="6" max="6" width="15.7109375" customWidth="1"/>
    <col min="7" max="7" width="11.140625" customWidth="1"/>
    <col min="8" max="8" width="12.5703125" customWidth="1"/>
    <col min="9" max="9" width="12" customWidth="1"/>
    <col min="10" max="10" width="11.85546875" customWidth="1"/>
    <col min="11" max="11" width="10.7109375" customWidth="1"/>
    <col min="13" max="13" width="11.42578125" customWidth="1"/>
    <col min="14" max="14" width="10.5703125" customWidth="1"/>
    <col min="24" max="24" width="23.28515625" customWidth="1"/>
  </cols>
  <sheetData>
    <row r="1" spans="1:15" s="1" customFormat="1" ht="30.75" customHeight="1" x14ac:dyDescent="0.2">
      <c r="F1" s="69"/>
      <c r="G1" s="69"/>
      <c r="L1" s="98" t="s">
        <v>20</v>
      </c>
      <c r="M1" s="98"/>
    </row>
    <row r="2" spans="1:15" s="1" customFormat="1" ht="15.95" customHeight="1" x14ac:dyDescent="0.2">
      <c r="F2" s="69"/>
      <c r="G2" s="69"/>
      <c r="L2" s="98"/>
      <c r="M2" s="98"/>
    </row>
    <row r="3" spans="1:15" s="1" customFormat="1" ht="14.1" customHeight="1" x14ac:dyDescent="0.2">
      <c r="F3" s="69"/>
      <c r="G3" s="69"/>
      <c r="L3" s="98"/>
      <c r="M3" s="98"/>
    </row>
    <row r="4" spans="1:15" s="1" customFormat="1" ht="9.75" hidden="1" customHeight="1" x14ac:dyDescent="0.2">
      <c r="A4" s="99"/>
      <c r="B4" s="99"/>
      <c r="C4" s="99"/>
      <c r="D4" s="99"/>
      <c r="E4" s="99"/>
      <c r="F4" s="99"/>
    </row>
    <row r="5" spans="1:15" s="1" customFormat="1" ht="9.75" hidden="1" customHeight="1" x14ac:dyDescent="0.2">
      <c r="A5" s="99"/>
      <c r="B5" s="99"/>
      <c r="C5" s="99"/>
      <c r="D5" s="99"/>
      <c r="E5" s="99"/>
      <c r="F5" s="99"/>
    </row>
    <row r="6" spans="1:15" s="1" customFormat="1" ht="9.75" hidden="1" customHeight="1" x14ac:dyDescent="0.2">
      <c r="A6" s="99"/>
      <c r="B6" s="99"/>
      <c r="C6" s="99"/>
      <c r="D6" s="99"/>
      <c r="E6" s="99"/>
      <c r="F6" s="99"/>
    </row>
    <row r="7" spans="1:15" s="1" customFormat="1" ht="9.75" hidden="1" customHeight="1" x14ac:dyDescent="0.2">
      <c r="A7" s="99"/>
      <c r="B7" s="99"/>
      <c r="C7" s="99"/>
      <c r="D7" s="99"/>
      <c r="E7" s="99"/>
      <c r="F7" s="99"/>
    </row>
    <row r="8" spans="1:15" s="1" customFormat="1" ht="8.25" hidden="1" customHeight="1" x14ac:dyDescent="0.2">
      <c r="A8" s="99"/>
      <c r="B8" s="99"/>
      <c r="C8" s="99"/>
      <c r="D8" s="99"/>
      <c r="E8" s="99"/>
      <c r="F8" s="99"/>
    </row>
    <row r="9" spans="1:15" s="1" customFormat="1" x14ac:dyDescent="0.2"/>
    <row r="10" spans="1:15" s="1" customFormat="1" ht="15.75" customHeight="1" x14ac:dyDescent="0.2">
      <c r="A10" s="132" t="s">
        <v>28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</row>
    <row r="11" spans="1:15" s="1" customFormat="1" ht="15.75" customHeight="1" x14ac:dyDescent="0.2">
      <c r="A11" s="132" t="s">
        <v>21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</row>
    <row r="12" spans="1:15" s="1" customFormat="1" ht="15.75" customHeight="1" x14ac:dyDescent="0.2">
      <c r="A12" s="2"/>
      <c r="B12" s="133" t="s">
        <v>53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1:15" s="1" customFormat="1" ht="27.95" customHeight="1" x14ac:dyDescent="0.2">
      <c r="A13" s="3" t="s">
        <v>22</v>
      </c>
      <c r="B13" s="28" t="s">
        <v>54</v>
      </c>
      <c r="C13" s="4"/>
      <c r="D13" s="102" t="s">
        <v>32</v>
      </c>
      <c r="E13" s="102"/>
      <c r="F13" s="102"/>
      <c r="G13" s="102"/>
      <c r="H13" s="102"/>
      <c r="I13" s="102"/>
      <c r="J13" s="102"/>
      <c r="K13" s="102"/>
    </row>
    <row r="14" spans="1:15" s="1" customFormat="1" ht="15.95" customHeight="1" x14ac:dyDescent="0.2">
      <c r="A14" s="100" t="s">
        <v>0</v>
      </c>
      <c r="B14" s="100"/>
      <c r="C14" s="5"/>
      <c r="D14" s="100" t="s">
        <v>1</v>
      </c>
      <c r="E14" s="100"/>
      <c r="F14" s="100"/>
    </row>
    <row r="15" spans="1:15" s="1" customFormat="1" ht="31.5" customHeight="1" x14ac:dyDescent="0.2">
      <c r="A15" s="3" t="s">
        <v>23</v>
      </c>
      <c r="B15" s="28" t="s">
        <v>55</v>
      </c>
      <c r="C15" s="4"/>
      <c r="D15" s="102" t="s">
        <v>32</v>
      </c>
      <c r="E15" s="102"/>
      <c r="F15" s="102"/>
      <c r="G15" s="102"/>
      <c r="H15" s="102"/>
      <c r="I15" s="102"/>
      <c r="J15" s="102"/>
      <c r="K15" s="102"/>
    </row>
    <row r="16" spans="1:15" s="1" customFormat="1" ht="15.95" customHeight="1" x14ac:dyDescent="0.2">
      <c r="A16" s="100" t="s">
        <v>0</v>
      </c>
      <c r="B16" s="100"/>
      <c r="C16" s="5"/>
      <c r="D16" s="100" t="s">
        <v>2</v>
      </c>
      <c r="E16" s="100"/>
      <c r="F16" s="100"/>
    </row>
    <row r="17" spans="1:16" s="1" customFormat="1" ht="31.5" customHeight="1" x14ac:dyDescent="0.2">
      <c r="A17" s="3" t="s">
        <v>24</v>
      </c>
      <c r="B17" s="28" t="s">
        <v>56</v>
      </c>
      <c r="C17" s="11"/>
      <c r="D17" s="134" t="s">
        <v>57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s="1" customFormat="1" ht="32.1" customHeight="1" x14ac:dyDescent="0.2">
      <c r="A18" s="100" t="s">
        <v>0</v>
      </c>
      <c r="B18" s="100"/>
      <c r="C18" s="8" t="s">
        <v>25</v>
      </c>
      <c r="D18" s="100" t="s">
        <v>3</v>
      </c>
      <c r="E18" s="100"/>
      <c r="F18" s="100"/>
      <c r="G18" s="100"/>
      <c r="H18" s="100"/>
      <c r="I18" s="100"/>
      <c r="J18" s="100"/>
    </row>
    <row r="20" spans="1:16" s="1" customFormat="1" ht="15.75" customHeight="1" x14ac:dyDescent="0.2">
      <c r="A20" s="101" t="s">
        <v>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6" x14ac:dyDescent="0.2">
      <c r="I21" t="s">
        <v>30</v>
      </c>
    </row>
    <row r="22" spans="1:16" ht="15.75" customHeight="1" x14ac:dyDescent="0.2">
      <c r="B22" s="76" t="s">
        <v>7</v>
      </c>
      <c r="C22" s="76"/>
      <c r="D22" s="76"/>
      <c r="E22" s="76" t="s">
        <v>6</v>
      </c>
      <c r="F22" s="76"/>
      <c r="G22" s="76"/>
      <c r="H22" s="76" t="s">
        <v>5</v>
      </c>
      <c r="I22" s="76"/>
      <c r="J22" s="76"/>
    </row>
    <row r="23" spans="1:16" ht="30" x14ac:dyDescent="0.2">
      <c r="B23" s="6" t="s">
        <v>9</v>
      </c>
      <c r="C23" s="6" t="s">
        <v>8</v>
      </c>
      <c r="D23" s="6" t="s">
        <v>19</v>
      </c>
      <c r="E23" s="6" t="s">
        <v>9</v>
      </c>
      <c r="F23" s="6" t="s">
        <v>8</v>
      </c>
      <c r="G23" s="6" t="s">
        <v>19</v>
      </c>
      <c r="H23" s="6" t="s">
        <v>9</v>
      </c>
      <c r="I23" s="6" t="s">
        <v>8</v>
      </c>
      <c r="J23" s="6" t="s">
        <v>19</v>
      </c>
    </row>
    <row r="24" spans="1:16" ht="15" x14ac:dyDescent="0.2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</row>
    <row r="25" spans="1:16" ht="15" x14ac:dyDescent="0.2">
      <c r="B25" s="29">
        <v>729055</v>
      </c>
      <c r="C25" s="29"/>
      <c r="D25" s="29">
        <f>+B25</f>
        <v>729055</v>
      </c>
      <c r="E25" s="29">
        <v>687085.1</v>
      </c>
      <c r="F25" s="29"/>
      <c r="G25" s="29">
        <f>+E25</f>
        <v>687085.1</v>
      </c>
      <c r="H25" s="29">
        <f>+E25-B25</f>
        <v>-41969.900000000023</v>
      </c>
      <c r="I25" s="29"/>
      <c r="J25" s="29">
        <f>+H25</f>
        <v>-41969.900000000023</v>
      </c>
    </row>
    <row r="27" spans="1:16" x14ac:dyDescent="0.2">
      <c r="A27" t="s">
        <v>10</v>
      </c>
    </row>
    <row r="28" spans="1:16" x14ac:dyDescent="0.2">
      <c r="I28" t="s">
        <v>30</v>
      </c>
    </row>
    <row r="29" spans="1:16" ht="25.5" customHeight="1" x14ac:dyDescent="0.2">
      <c r="A29" s="79" t="s">
        <v>14</v>
      </c>
      <c r="B29" s="94" t="s">
        <v>13</v>
      </c>
      <c r="C29" s="94" t="s">
        <v>26</v>
      </c>
      <c r="D29" s="79" t="s">
        <v>51</v>
      </c>
      <c r="E29" s="94" t="s">
        <v>52</v>
      </c>
      <c r="F29" s="94"/>
      <c r="G29" s="94"/>
      <c r="H29" s="94" t="s">
        <v>11</v>
      </c>
      <c r="I29" s="94"/>
      <c r="J29" s="94"/>
      <c r="K29" s="94" t="s">
        <v>5</v>
      </c>
      <c r="L29" s="94"/>
      <c r="M29" s="94"/>
      <c r="N29" s="94" t="s">
        <v>31</v>
      </c>
      <c r="O29" s="94"/>
      <c r="P29" s="94"/>
    </row>
    <row r="30" spans="1:16" ht="25.5" x14ac:dyDescent="0.2">
      <c r="A30" s="80"/>
      <c r="B30" s="94"/>
      <c r="C30" s="94"/>
      <c r="D30" s="80"/>
      <c r="E30" s="7" t="s">
        <v>9</v>
      </c>
      <c r="F30" s="7" t="s">
        <v>8</v>
      </c>
      <c r="G30" s="7" t="s">
        <v>19</v>
      </c>
      <c r="H30" s="7" t="s">
        <v>9</v>
      </c>
      <c r="I30" s="7" t="s">
        <v>8</v>
      </c>
      <c r="J30" s="7" t="s">
        <v>19</v>
      </c>
      <c r="K30" s="7" t="s">
        <v>9</v>
      </c>
      <c r="L30" s="7" t="s">
        <v>36</v>
      </c>
      <c r="M30" s="7" t="s">
        <v>19</v>
      </c>
      <c r="N30" s="94"/>
      <c r="O30" s="94"/>
      <c r="P30" s="94"/>
    </row>
    <row r="31" spans="1:16" ht="15" x14ac:dyDescent="0.2">
      <c r="A31" s="10">
        <v>1</v>
      </c>
      <c r="B31" s="10">
        <v>2</v>
      </c>
      <c r="C31" s="10">
        <v>3</v>
      </c>
      <c r="D31" s="10">
        <v>4</v>
      </c>
      <c r="E31" s="10">
        <v>5</v>
      </c>
      <c r="F31" s="10">
        <v>6</v>
      </c>
      <c r="G31" s="10">
        <v>7</v>
      </c>
      <c r="H31" s="10">
        <v>8</v>
      </c>
      <c r="I31" s="10">
        <v>9</v>
      </c>
      <c r="J31" s="10">
        <v>10</v>
      </c>
      <c r="K31" s="10">
        <v>11</v>
      </c>
      <c r="L31" s="10">
        <v>12</v>
      </c>
      <c r="M31" s="10">
        <v>13</v>
      </c>
      <c r="N31" s="76">
        <v>14</v>
      </c>
      <c r="O31" s="76"/>
      <c r="P31" s="76"/>
    </row>
    <row r="32" spans="1:16" ht="76.5" customHeight="1" x14ac:dyDescent="0.2">
      <c r="A32" s="35">
        <v>1</v>
      </c>
      <c r="B32" s="41" t="s">
        <v>58</v>
      </c>
      <c r="C32" s="13">
        <v>1030</v>
      </c>
      <c r="D32" s="34" t="s">
        <v>59</v>
      </c>
      <c r="E32" s="36">
        <f>+E33+E34</f>
        <v>83014.2</v>
      </c>
      <c r="F32" s="36"/>
      <c r="G32" s="36">
        <f>+E32</f>
        <v>83014.2</v>
      </c>
      <c r="H32" s="37">
        <f>+H33+H34</f>
        <v>74067.899999999994</v>
      </c>
      <c r="I32" s="37"/>
      <c r="J32" s="37">
        <f>+H32</f>
        <v>74067.899999999994</v>
      </c>
      <c r="K32" s="37">
        <f>+J32-G32</f>
        <v>-8946.3000000000029</v>
      </c>
      <c r="L32" s="37"/>
      <c r="M32" s="37">
        <f>+K32</f>
        <v>-8946.3000000000029</v>
      </c>
      <c r="N32" s="78" t="s">
        <v>143</v>
      </c>
      <c r="O32" s="78"/>
      <c r="P32" s="78"/>
    </row>
    <row r="33" spans="1:24" ht="51" x14ac:dyDescent="0.2">
      <c r="A33" s="30" t="s">
        <v>62</v>
      </c>
      <c r="B33" s="30"/>
      <c r="C33" s="33"/>
      <c r="D33" s="16" t="s">
        <v>60</v>
      </c>
      <c r="E33" s="38">
        <v>27495.5</v>
      </c>
      <c r="F33" s="39"/>
      <c r="G33" s="39">
        <f>+E33</f>
        <v>27495.5</v>
      </c>
      <c r="H33" s="29">
        <v>27495.5</v>
      </c>
      <c r="I33" s="40"/>
      <c r="J33" s="29">
        <f>+H33</f>
        <v>27495.5</v>
      </c>
      <c r="K33" s="29">
        <f>+J33-G33</f>
        <v>0</v>
      </c>
      <c r="L33" s="40"/>
      <c r="M33" s="29">
        <f>+K33</f>
        <v>0</v>
      </c>
      <c r="N33" s="78"/>
      <c r="O33" s="78"/>
      <c r="P33" s="78"/>
    </row>
    <row r="34" spans="1:24" ht="84.75" customHeight="1" x14ac:dyDescent="0.2">
      <c r="A34" s="30" t="s">
        <v>63</v>
      </c>
      <c r="B34" s="30"/>
      <c r="C34" s="33"/>
      <c r="D34" s="49" t="s">
        <v>61</v>
      </c>
      <c r="E34" s="38">
        <v>55518.7</v>
      </c>
      <c r="F34" s="39"/>
      <c r="G34" s="39">
        <f>+E34</f>
        <v>55518.7</v>
      </c>
      <c r="H34" s="29">
        <v>46572.4</v>
      </c>
      <c r="I34" s="40"/>
      <c r="J34" s="29">
        <f>+H34</f>
        <v>46572.4</v>
      </c>
      <c r="K34" s="29">
        <f>+J34-G34</f>
        <v>-8946.2999999999956</v>
      </c>
      <c r="L34" s="40"/>
      <c r="M34" s="29">
        <f>+K34</f>
        <v>-8946.2999999999956</v>
      </c>
      <c r="N34" s="78"/>
      <c r="O34" s="78"/>
      <c r="P34" s="78"/>
    </row>
    <row r="35" spans="1:24" ht="63.75" x14ac:dyDescent="0.2">
      <c r="A35" s="42" t="s">
        <v>64</v>
      </c>
      <c r="B35" s="44" t="s">
        <v>67</v>
      </c>
      <c r="C35" s="45">
        <v>1060</v>
      </c>
      <c r="D35" s="16" t="s">
        <v>68</v>
      </c>
      <c r="E35" s="48">
        <f>+E36+E37+E38+E39</f>
        <v>646040.80000000005</v>
      </c>
      <c r="F35" s="39"/>
      <c r="G35" s="36">
        <f>+E35</f>
        <v>646040.80000000005</v>
      </c>
      <c r="H35" s="40">
        <f>+H36+H37+H38+H39</f>
        <v>613017.19999999995</v>
      </c>
      <c r="I35" s="40"/>
      <c r="J35" s="40">
        <f>+H35</f>
        <v>613017.19999999995</v>
      </c>
      <c r="K35" s="48">
        <f>+K36+K37+K38+K39</f>
        <v>-33023.600000000006</v>
      </c>
      <c r="L35" s="48"/>
      <c r="M35" s="48">
        <f t="shared" ref="M35" si="0">+M36+M37+M38+M39</f>
        <v>-33023.600000000006</v>
      </c>
      <c r="N35" s="81"/>
      <c r="O35" s="81"/>
      <c r="P35" s="81"/>
    </row>
    <row r="36" spans="1:24" ht="80.25" customHeight="1" x14ac:dyDescent="0.2">
      <c r="A36" s="30" t="s">
        <v>65</v>
      </c>
      <c r="B36" s="43"/>
      <c r="C36" s="33"/>
      <c r="D36" s="16" t="s">
        <v>60</v>
      </c>
      <c r="E36" s="38">
        <v>254015.5</v>
      </c>
      <c r="F36" s="39"/>
      <c r="G36" s="39">
        <f t="shared" ref="G36:G39" si="1">+E36</f>
        <v>254015.5</v>
      </c>
      <c r="H36" s="29">
        <v>253990.39999999999</v>
      </c>
      <c r="I36" s="40"/>
      <c r="J36" s="29">
        <f t="shared" ref="J36:J39" si="2">+H36</f>
        <v>253990.39999999999</v>
      </c>
      <c r="K36" s="29">
        <f t="shared" ref="K36:K39" si="3">+J36-G36</f>
        <v>-25.100000000005821</v>
      </c>
      <c r="L36" s="40"/>
      <c r="M36" s="29">
        <f>+K36</f>
        <v>-25.100000000005821</v>
      </c>
      <c r="N36" s="77" t="s">
        <v>141</v>
      </c>
      <c r="O36" s="77"/>
      <c r="P36" s="77"/>
    </row>
    <row r="37" spans="1:24" ht="151.5" customHeight="1" x14ac:dyDescent="0.2">
      <c r="A37" s="30" t="s">
        <v>66</v>
      </c>
      <c r="B37" s="30"/>
      <c r="C37" s="33"/>
      <c r="D37" s="46" t="s">
        <v>69</v>
      </c>
      <c r="E37" s="38">
        <v>388664.8</v>
      </c>
      <c r="F37" s="39"/>
      <c r="G37" s="39">
        <f t="shared" si="1"/>
        <v>388664.8</v>
      </c>
      <c r="H37" s="29">
        <v>355666.3</v>
      </c>
      <c r="I37" s="40"/>
      <c r="J37" s="29">
        <f t="shared" si="2"/>
        <v>355666.3</v>
      </c>
      <c r="K37" s="29">
        <f t="shared" si="3"/>
        <v>-32998.5</v>
      </c>
      <c r="L37" s="40"/>
      <c r="M37" s="29">
        <f t="shared" ref="M37:M39" si="4">+K37</f>
        <v>-32998.5</v>
      </c>
      <c r="N37" s="77" t="s">
        <v>144</v>
      </c>
      <c r="O37" s="77"/>
      <c r="P37" s="77"/>
      <c r="V37" s="75"/>
      <c r="W37" s="75"/>
      <c r="X37" s="75"/>
    </row>
    <row r="38" spans="1:24" ht="54" customHeight="1" x14ac:dyDescent="0.2">
      <c r="A38" s="30" t="s">
        <v>72</v>
      </c>
      <c r="B38" s="30"/>
      <c r="C38" s="33"/>
      <c r="D38" s="16" t="s">
        <v>70</v>
      </c>
      <c r="E38" s="38">
        <v>7</v>
      </c>
      <c r="F38" s="39"/>
      <c r="G38" s="39">
        <f t="shared" si="1"/>
        <v>7</v>
      </c>
      <c r="H38" s="29">
        <v>7</v>
      </c>
      <c r="I38" s="40"/>
      <c r="J38" s="29">
        <f t="shared" si="2"/>
        <v>7</v>
      </c>
      <c r="K38" s="29">
        <f t="shared" si="3"/>
        <v>0</v>
      </c>
      <c r="L38" s="40"/>
      <c r="M38" s="29">
        <f t="shared" si="4"/>
        <v>0</v>
      </c>
      <c r="N38" s="82"/>
      <c r="O38" s="82"/>
      <c r="P38" s="82"/>
    </row>
    <row r="39" spans="1:24" ht="53.25" customHeight="1" x14ac:dyDescent="0.2">
      <c r="A39" s="30" t="s">
        <v>73</v>
      </c>
      <c r="B39" s="30"/>
      <c r="C39" s="33"/>
      <c r="D39" s="16" t="s">
        <v>71</v>
      </c>
      <c r="E39" s="38">
        <v>3353.5</v>
      </c>
      <c r="F39" s="39"/>
      <c r="G39" s="39">
        <f t="shared" si="1"/>
        <v>3353.5</v>
      </c>
      <c r="H39" s="29">
        <v>3353.5</v>
      </c>
      <c r="I39" s="40"/>
      <c r="J39" s="29">
        <f t="shared" si="2"/>
        <v>3353.5</v>
      </c>
      <c r="K39" s="29">
        <f t="shared" si="3"/>
        <v>0</v>
      </c>
      <c r="L39" s="40"/>
      <c r="M39" s="29">
        <f t="shared" si="4"/>
        <v>0</v>
      </c>
      <c r="N39" s="82"/>
      <c r="O39" s="82"/>
      <c r="P39" s="82"/>
    </row>
    <row r="40" spans="1:24" ht="15.75" x14ac:dyDescent="0.2">
      <c r="A40" s="6"/>
      <c r="B40" s="32"/>
      <c r="C40" s="17"/>
      <c r="D40" s="47" t="s">
        <v>29</v>
      </c>
      <c r="E40" s="37">
        <f>+E35+E32</f>
        <v>729055</v>
      </c>
      <c r="F40" s="37"/>
      <c r="G40" s="37">
        <f>+G35+G32</f>
        <v>729055</v>
      </c>
      <c r="H40" s="37">
        <f t="shared" ref="H40:M40" si="5">+H35+H32</f>
        <v>687085.1</v>
      </c>
      <c r="I40" s="37"/>
      <c r="J40" s="37">
        <f t="shared" si="5"/>
        <v>687085.1</v>
      </c>
      <c r="K40" s="37">
        <f t="shared" si="5"/>
        <v>-41969.900000000009</v>
      </c>
      <c r="L40" s="37"/>
      <c r="M40" s="37">
        <f t="shared" si="5"/>
        <v>-41969.900000000009</v>
      </c>
      <c r="N40" s="83"/>
      <c r="O40" s="84"/>
      <c r="P40" s="85"/>
    </row>
    <row r="42" spans="1:24" x14ac:dyDescent="0.2">
      <c r="A42" t="s">
        <v>27</v>
      </c>
    </row>
    <row r="43" spans="1:24" x14ac:dyDescent="0.2">
      <c r="L43" t="s">
        <v>30</v>
      </c>
    </row>
    <row r="44" spans="1:24" ht="34.5" customHeight="1" x14ac:dyDescent="0.2">
      <c r="B44" s="76" t="s">
        <v>39</v>
      </c>
      <c r="C44" s="76" t="s">
        <v>12</v>
      </c>
      <c r="D44" s="76"/>
      <c r="E44" s="76"/>
      <c r="F44" s="76"/>
      <c r="G44" s="76" t="s">
        <v>11</v>
      </c>
      <c r="H44" s="76"/>
      <c r="I44" s="76"/>
      <c r="J44" s="76" t="s">
        <v>5</v>
      </c>
      <c r="K44" s="76"/>
      <c r="L44" s="76"/>
      <c r="M44" s="76" t="s">
        <v>31</v>
      </c>
    </row>
    <row r="45" spans="1:24" ht="30" x14ac:dyDescent="0.2">
      <c r="B45" s="76"/>
      <c r="C45" s="76" t="s">
        <v>9</v>
      </c>
      <c r="D45" s="76" t="s">
        <v>8</v>
      </c>
      <c r="E45" s="76"/>
      <c r="F45" s="76" t="s">
        <v>19</v>
      </c>
      <c r="G45" s="76" t="s">
        <v>9</v>
      </c>
      <c r="H45" s="76" t="s">
        <v>8</v>
      </c>
      <c r="I45" s="76" t="s">
        <v>19</v>
      </c>
      <c r="J45" s="76" t="s">
        <v>9</v>
      </c>
      <c r="K45" s="6" t="s">
        <v>38</v>
      </c>
      <c r="L45" s="76" t="s">
        <v>19</v>
      </c>
      <c r="M45" s="76"/>
    </row>
    <row r="46" spans="1:24" ht="15" x14ac:dyDescent="0.2">
      <c r="B46" s="76"/>
      <c r="C46" s="76"/>
      <c r="D46" s="76"/>
      <c r="E46" s="76"/>
      <c r="F46" s="76"/>
      <c r="G46" s="76"/>
      <c r="H46" s="76"/>
      <c r="I46" s="76"/>
      <c r="J46" s="76"/>
      <c r="K46" s="6" t="s">
        <v>37</v>
      </c>
      <c r="L46" s="76"/>
      <c r="M46" s="76"/>
    </row>
    <row r="47" spans="1:24" ht="15" x14ac:dyDescent="0.2">
      <c r="B47" s="6">
        <v>1</v>
      </c>
      <c r="C47" s="6">
        <v>2</v>
      </c>
      <c r="D47" s="76">
        <v>3</v>
      </c>
      <c r="E47" s="76"/>
      <c r="F47" s="6">
        <v>4</v>
      </c>
      <c r="G47" s="6">
        <v>5</v>
      </c>
      <c r="H47" s="6">
        <v>6</v>
      </c>
      <c r="I47" s="6">
        <v>7</v>
      </c>
      <c r="J47" s="6">
        <v>8</v>
      </c>
      <c r="K47" s="6">
        <v>9</v>
      </c>
      <c r="L47" s="6">
        <v>10</v>
      </c>
      <c r="M47" s="6">
        <v>11</v>
      </c>
    </row>
    <row r="48" spans="1:24" ht="15" x14ac:dyDescent="0.2">
      <c r="B48" s="25"/>
      <c r="C48" s="6"/>
      <c r="D48" s="76"/>
      <c r="E48" s="76"/>
      <c r="F48" s="6"/>
      <c r="G48" s="26"/>
      <c r="H48" s="6"/>
      <c r="I48" s="26"/>
      <c r="J48" s="6"/>
      <c r="K48" s="6"/>
      <c r="L48" s="6"/>
      <c r="M48" s="16"/>
    </row>
    <row r="49" spans="1:16" ht="15" x14ac:dyDescent="0.2">
      <c r="B49" s="17"/>
      <c r="C49" s="6"/>
      <c r="D49" s="76"/>
      <c r="E49" s="76"/>
      <c r="F49" s="26"/>
      <c r="G49" s="26"/>
      <c r="H49" s="14"/>
      <c r="I49" s="26"/>
      <c r="J49" s="6"/>
      <c r="K49" s="6"/>
      <c r="L49" s="7"/>
      <c r="M49" s="16"/>
    </row>
    <row r="50" spans="1:16" ht="15" x14ac:dyDescent="0.2">
      <c r="B50" s="25"/>
      <c r="C50" s="6"/>
      <c r="D50" s="76"/>
      <c r="E50" s="76"/>
      <c r="F50" s="6"/>
      <c r="G50" s="6"/>
      <c r="H50" s="14"/>
      <c r="I50" s="6"/>
      <c r="J50" s="6"/>
      <c r="K50" s="6"/>
      <c r="L50" s="6"/>
      <c r="M50" s="16"/>
    </row>
    <row r="51" spans="1:16" ht="15" x14ac:dyDescent="0.2">
      <c r="B51" s="20" t="s">
        <v>29</v>
      </c>
      <c r="C51" s="14"/>
      <c r="D51" s="82"/>
      <c r="E51" s="82"/>
      <c r="F51" s="14"/>
      <c r="G51" s="27"/>
      <c r="H51" s="14"/>
      <c r="I51" s="27"/>
      <c r="J51" s="14"/>
      <c r="K51" s="14"/>
      <c r="L51" s="14"/>
      <c r="M51" s="14"/>
    </row>
    <row r="53" spans="1:16" x14ac:dyDescent="0.2">
      <c r="A53" t="s">
        <v>15</v>
      </c>
    </row>
    <row r="55" spans="1:16" ht="44.25" customHeight="1" x14ac:dyDescent="0.2">
      <c r="A55" s="9" t="s">
        <v>14</v>
      </c>
      <c r="B55" s="9" t="s">
        <v>13</v>
      </c>
      <c r="C55" s="94" t="s">
        <v>18</v>
      </c>
      <c r="D55" s="94"/>
      <c r="E55" s="94"/>
      <c r="F55" s="9" t="s">
        <v>17</v>
      </c>
      <c r="G55" s="108" t="s">
        <v>16</v>
      </c>
      <c r="H55" s="108"/>
      <c r="I55" s="108"/>
      <c r="J55" s="108"/>
      <c r="K55" s="108" t="s">
        <v>74</v>
      </c>
      <c r="L55" s="108"/>
      <c r="M55" s="94" t="s">
        <v>40</v>
      </c>
      <c r="N55" s="94"/>
      <c r="O55" s="94" t="s">
        <v>5</v>
      </c>
      <c r="P55" s="94"/>
    </row>
    <row r="56" spans="1:16" x14ac:dyDescent="0.2">
      <c r="A56" s="15">
        <v>1</v>
      </c>
      <c r="B56" s="15">
        <v>2</v>
      </c>
      <c r="C56" s="95">
        <v>3</v>
      </c>
      <c r="D56" s="96"/>
      <c r="E56" s="97"/>
      <c r="F56" s="51">
        <v>4</v>
      </c>
      <c r="G56" s="96">
        <v>5</v>
      </c>
      <c r="H56" s="96"/>
      <c r="I56" s="96"/>
      <c r="J56" s="97"/>
      <c r="K56" s="92">
        <v>6</v>
      </c>
      <c r="L56" s="92"/>
      <c r="M56" s="92">
        <v>7</v>
      </c>
      <c r="N56" s="92"/>
      <c r="O56" s="92">
        <v>8</v>
      </c>
      <c r="P56" s="92"/>
    </row>
    <row r="57" spans="1:16" ht="19.5" customHeight="1" x14ac:dyDescent="0.2">
      <c r="A57" s="19">
        <v>1</v>
      </c>
      <c r="B57" s="41" t="str">
        <f>+B32</f>
        <v>0813011</v>
      </c>
      <c r="C57" s="53" t="s">
        <v>75</v>
      </c>
      <c r="D57" s="91" t="str">
        <f>+D32</f>
        <v>Надання пільг на оплату житлово-комунальних послуг окремим категоріям громадян відповідно до законодавства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1:16" ht="21.75" customHeight="1" x14ac:dyDescent="0.2">
      <c r="A58" s="56" t="s">
        <v>62</v>
      </c>
      <c r="B58" s="52"/>
      <c r="C58" s="50" t="s">
        <v>81</v>
      </c>
      <c r="D58" s="91" t="str">
        <f>+D33</f>
        <v>Погашення кредиторської заборгованості на початок року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16" ht="30" customHeight="1" x14ac:dyDescent="0.2">
      <c r="A59" s="15"/>
      <c r="B59" s="15"/>
      <c r="C59" s="86" t="s">
        <v>33</v>
      </c>
      <c r="D59" s="87"/>
      <c r="E59" s="88"/>
      <c r="F59" s="54"/>
      <c r="G59" s="103"/>
      <c r="H59" s="103"/>
      <c r="I59" s="103"/>
      <c r="J59" s="103"/>
      <c r="K59" s="92"/>
      <c r="L59" s="92"/>
      <c r="M59" s="92"/>
      <c r="N59" s="92"/>
      <c r="O59" s="92"/>
      <c r="P59" s="92"/>
    </row>
    <row r="60" spans="1:16" ht="15.75" customHeight="1" x14ac:dyDescent="0.2">
      <c r="A60" s="15"/>
      <c r="B60" s="15"/>
      <c r="C60" s="89" t="s">
        <v>76</v>
      </c>
      <c r="D60" s="90"/>
      <c r="E60" s="90"/>
      <c r="F60" s="55" t="s">
        <v>78</v>
      </c>
      <c r="G60" s="104" t="s">
        <v>77</v>
      </c>
      <c r="H60" s="105"/>
      <c r="I60" s="105"/>
      <c r="J60" s="105"/>
      <c r="K60" s="93">
        <v>27495.7</v>
      </c>
      <c r="L60" s="93"/>
      <c r="M60" s="93">
        <v>27495.7</v>
      </c>
      <c r="N60" s="93"/>
      <c r="O60" s="93">
        <f>+M60-K60</f>
        <v>0</v>
      </c>
      <c r="P60" s="93"/>
    </row>
    <row r="61" spans="1:16" ht="23.25" customHeight="1" x14ac:dyDescent="0.2">
      <c r="A61" s="15"/>
      <c r="B61" s="15"/>
      <c r="C61" s="86" t="s">
        <v>34</v>
      </c>
      <c r="D61" s="106"/>
      <c r="E61" s="107"/>
      <c r="F61" s="18"/>
      <c r="G61" s="105"/>
      <c r="H61" s="105"/>
      <c r="I61" s="105"/>
      <c r="J61" s="105"/>
      <c r="K61" s="93"/>
      <c r="L61" s="93"/>
      <c r="M61" s="93"/>
      <c r="N61" s="93"/>
      <c r="O61" s="93"/>
      <c r="P61" s="93"/>
    </row>
    <row r="62" spans="1:16" ht="91.5" customHeight="1" x14ac:dyDescent="0.2">
      <c r="A62" s="15"/>
      <c r="B62" s="15"/>
      <c r="C62" s="89" t="s">
        <v>79</v>
      </c>
      <c r="D62" s="90"/>
      <c r="E62" s="109"/>
      <c r="F62" s="55" t="s">
        <v>78</v>
      </c>
      <c r="G62" s="110" t="s">
        <v>80</v>
      </c>
      <c r="H62" s="110"/>
      <c r="I62" s="110"/>
      <c r="J62" s="110"/>
      <c r="K62" s="93">
        <f>+E33</f>
        <v>27495.5</v>
      </c>
      <c r="L62" s="93"/>
      <c r="M62" s="93">
        <f>+H33</f>
        <v>27495.5</v>
      </c>
      <c r="N62" s="93"/>
      <c r="O62" s="93">
        <f>+M62-K62</f>
        <v>0</v>
      </c>
      <c r="P62" s="93"/>
    </row>
    <row r="63" spans="1:16" ht="15.75" customHeight="1" x14ac:dyDescent="0.2">
      <c r="A63" s="15"/>
      <c r="B63" s="15"/>
      <c r="C63" s="86" t="s">
        <v>35</v>
      </c>
      <c r="D63" s="106"/>
      <c r="E63" s="107"/>
      <c r="F63" s="18"/>
      <c r="G63" s="105"/>
      <c r="H63" s="105"/>
      <c r="I63" s="105"/>
      <c r="J63" s="105"/>
      <c r="K63" s="93"/>
      <c r="L63" s="93"/>
      <c r="M63" s="93"/>
      <c r="N63" s="93"/>
      <c r="O63" s="93"/>
      <c r="P63" s="93"/>
    </row>
    <row r="64" spans="1:16" ht="30" customHeight="1" x14ac:dyDescent="0.2">
      <c r="A64" s="15"/>
      <c r="B64" s="15"/>
      <c r="C64" s="89" t="s">
        <v>82</v>
      </c>
      <c r="D64" s="90"/>
      <c r="E64" s="109"/>
      <c r="F64" s="21" t="s">
        <v>84</v>
      </c>
      <c r="G64" s="105" t="s">
        <v>83</v>
      </c>
      <c r="H64" s="105"/>
      <c r="I64" s="105"/>
      <c r="J64" s="105"/>
      <c r="K64" s="93">
        <f>+K62/K60*100</f>
        <v>99.999272613535922</v>
      </c>
      <c r="L64" s="93"/>
      <c r="M64" s="93">
        <f>+M62/M60*100</f>
        <v>99.999272613535922</v>
      </c>
      <c r="N64" s="93"/>
      <c r="O64" s="93">
        <f>+M64-K64</f>
        <v>0</v>
      </c>
      <c r="P64" s="93"/>
    </row>
    <row r="65" spans="1:16" ht="22.5" customHeight="1" x14ac:dyDescent="0.2">
      <c r="A65" s="15"/>
      <c r="B65" s="15"/>
      <c r="C65" s="116" t="s">
        <v>85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</row>
    <row r="66" spans="1:16" s="58" customFormat="1" ht="21.75" customHeight="1" x14ac:dyDescent="0.2">
      <c r="A66" s="63" t="s">
        <v>63</v>
      </c>
      <c r="B66" s="59"/>
      <c r="C66" s="64" t="s">
        <v>81</v>
      </c>
      <c r="D66" s="117" t="str">
        <f>+D34</f>
        <v>Забезпечення надання пільг на оплату житло – комунальних послуг окремим категоріям громадян, визначеним підпрограмою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s="58" customFormat="1" ht="30" customHeight="1" x14ac:dyDescent="0.2">
      <c r="A67" s="60"/>
      <c r="B67" s="60"/>
      <c r="C67" s="118" t="s">
        <v>34</v>
      </c>
      <c r="D67" s="119"/>
      <c r="E67" s="120"/>
      <c r="F67" s="61"/>
      <c r="G67" s="121"/>
      <c r="H67" s="121"/>
      <c r="I67" s="121"/>
      <c r="J67" s="121"/>
      <c r="K67" s="111"/>
      <c r="L67" s="111"/>
      <c r="M67" s="111"/>
      <c r="N67" s="111"/>
      <c r="O67" s="111"/>
      <c r="P67" s="111"/>
    </row>
    <row r="68" spans="1:16" s="58" customFormat="1" ht="63.75" customHeight="1" x14ac:dyDescent="0.2">
      <c r="A68" s="60"/>
      <c r="B68" s="60"/>
      <c r="C68" s="112" t="s">
        <v>86</v>
      </c>
      <c r="D68" s="113"/>
      <c r="E68" s="113"/>
      <c r="F68" s="55" t="s">
        <v>87</v>
      </c>
      <c r="G68" s="114" t="s">
        <v>88</v>
      </c>
      <c r="H68" s="77"/>
      <c r="I68" s="77"/>
      <c r="J68" s="77"/>
      <c r="K68" s="115">
        <v>19200</v>
      </c>
      <c r="L68" s="115"/>
      <c r="M68" s="115">
        <v>19425</v>
      </c>
      <c r="N68" s="115"/>
      <c r="O68" s="115">
        <f>+M68-K68</f>
        <v>225</v>
      </c>
      <c r="P68" s="115"/>
    </row>
    <row r="69" spans="1:16" s="58" customFormat="1" ht="29.25" customHeight="1" x14ac:dyDescent="0.2">
      <c r="A69" s="60"/>
      <c r="B69" s="60"/>
      <c r="C69" s="112" t="s">
        <v>89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22"/>
    </row>
    <row r="70" spans="1:16" s="58" customFormat="1" ht="23.25" customHeight="1" x14ac:dyDescent="0.2">
      <c r="A70" s="60"/>
      <c r="B70" s="60"/>
      <c r="C70" s="118" t="s">
        <v>90</v>
      </c>
      <c r="D70" s="119"/>
      <c r="E70" s="120"/>
      <c r="F70" s="62"/>
      <c r="G70" s="123"/>
      <c r="H70" s="123"/>
      <c r="I70" s="123"/>
      <c r="J70" s="123"/>
      <c r="K70" s="111"/>
      <c r="L70" s="111"/>
      <c r="M70" s="111"/>
      <c r="N70" s="111"/>
      <c r="O70" s="111"/>
      <c r="P70" s="111"/>
    </row>
    <row r="71" spans="1:16" s="58" customFormat="1" ht="54.75" customHeight="1" x14ac:dyDescent="0.2">
      <c r="A71" s="60"/>
      <c r="B71" s="60"/>
      <c r="C71" s="112" t="s">
        <v>91</v>
      </c>
      <c r="D71" s="113"/>
      <c r="E71" s="122"/>
      <c r="F71" s="55" t="s">
        <v>92</v>
      </c>
      <c r="G71" s="105" t="s">
        <v>83</v>
      </c>
      <c r="H71" s="105"/>
      <c r="I71" s="105"/>
      <c r="J71" s="105"/>
      <c r="K71" s="124">
        <f>+E34/K68*1000/12</f>
        <v>240.96657986111109</v>
      </c>
      <c r="L71" s="124"/>
      <c r="M71" s="125">
        <f>+H34/M68/12*1000</f>
        <v>199.79579579579578</v>
      </c>
      <c r="N71" s="125"/>
      <c r="O71" s="125">
        <f>+M71-K71</f>
        <v>-41.170784065315303</v>
      </c>
      <c r="P71" s="125"/>
    </row>
    <row r="72" spans="1:16" s="58" customFormat="1" ht="24.75" customHeight="1" x14ac:dyDescent="0.2">
      <c r="A72" s="60"/>
      <c r="B72" s="60"/>
      <c r="C72" s="112" t="s">
        <v>93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22"/>
    </row>
    <row r="73" spans="1:16" s="58" customFormat="1" ht="22.5" customHeight="1" x14ac:dyDescent="0.2">
      <c r="A73" s="60"/>
      <c r="B73" s="60"/>
      <c r="C73" s="118" t="s">
        <v>35</v>
      </c>
      <c r="D73" s="119"/>
      <c r="E73" s="120"/>
      <c r="F73" s="62"/>
      <c r="G73" s="123"/>
      <c r="H73" s="123"/>
      <c r="I73" s="123"/>
      <c r="J73" s="123"/>
      <c r="K73" s="111"/>
      <c r="L73" s="111"/>
      <c r="M73" s="111"/>
      <c r="N73" s="111"/>
      <c r="O73" s="111"/>
      <c r="P73" s="111"/>
    </row>
    <row r="74" spans="1:16" s="58" customFormat="1" ht="30" customHeight="1" x14ac:dyDescent="0.2">
      <c r="A74" s="60"/>
      <c r="B74" s="60"/>
      <c r="C74" s="112" t="s">
        <v>94</v>
      </c>
      <c r="D74" s="113"/>
      <c r="E74" s="122"/>
      <c r="F74" s="10" t="s">
        <v>84</v>
      </c>
      <c r="G74" s="76" t="s">
        <v>83</v>
      </c>
      <c r="H74" s="76"/>
      <c r="I74" s="76"/>
      <c r="J74" s="76"/>
      <c r="K74" s="93">
        <v>86</v>
      </c>
      <c r="L74" s="93"/>
      <c r="M74" s="93">
        <v>72.2</v>
      </c>
      <c r="N74" s="93"/>
      <c r="O74" s="93">
        <f>+M74-K74</f>
        <v>-13.799999999999997</v>
      </c>
      <c r="P74" s="93"/>
    </row>
    <row r="75" spans="1:16" s="58" customFormat="1" ht="38.25" customHeight="1" x14ac:dyDescent="0.2">
      <c r="A75" s="60"/>
      <c r="B75" s="60"/>
      <c r="C75" s="116" t="s">
        <v>95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</row>
    <row r="76" spans="1:16" s="58" customFormat="1" ht="49.5" customHeight="1" x14ac:dyDescent="0.2">
      <c r="A76" s="60"/>
      <c r="B76" s="60"/>
      <c r="C76" s="116" t="s">
        <v>142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</row>
    <row r="77" spans="1:16" s="58" customFormat="1" ht="19.5" customHeight="1" x14ac:dyDescent="0.2">
      <c r="A77" s="55">
        <v>2</v>
      </c>
      <c r="B77" s="12" t="str">
        <f>+B35</f>
        <v>0813012</v>
      </c>
      <c r="C77" s="66" t="s">
        <v>75</v>
      </c>
      <c r="D77" s="117" t="str">
        <f>+D35</f>
        <v>Надання субсидій населенню для відшкодування витрат на оплату житлово-комунальних послуг.</v>
      </c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</row>
    <row r="78" spans="1:16" s="58" customFormat="1" ht="21.75" customHeight="1" x14ac:dyDescent="0.2">
      <c r="A78" s="63" t="s">
        <v>65</v>
      </c>
      <c r="B78" s="59"/>
      <c r="C78" s="64" t="s">
        <v>81</v>
      </c>
      <c r="D78" s="117" t="str">
        <f>+D36</f>
        <v>Погашення кредиторської заборгованості на початок року</v>
      </c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</row>
    <row r="79" spans="1:16" s="58" customFormat="1" ht="30" customHeight="1" x14ac:dyDescent="0.2">
      <c r="A79" s="60"/>
      <c r="B79" s="60"/>
      <c r="C79" s="118" t="s">
        <v>33</v>
      </c>
      <c r="D79" s="127"/>
      <c r="E79" s="128"/>
      <c r="F79" s="61"/>
      <c r="G79" s="121"/>
      <c r="H79" s="121"/>
      <c r="I79" s="121"/>
      <c r="J79" s="121"/>
      <c r="K79" s="111"/>
      <c r="L79" s="111"/>
      <c r="M79" s="111"/>
      <c r="N79" s="111"/>
      <c r="O79" s="111"/>
      <c r="P79" s="111"/>
    </row>
    <row r="80" spans="1:16" s="58" customFormat="1" ht="15.75" customHeight="1" x14ac:dyDescent="0.2">
      <c r="A80" s="60"/>
      <c r="B80" s="60"/>
      <c r="C80" s="112" t="s">
        <v>76</v>
      </c>
      <c r="D80" s="113"/>
      <c r="E80" s="113"/>
      <c r="F80" s="55" t="s">
        <v>78</v>
      </c>
      <c r="G80" s="126" t="s">
        <v>77</v>
      </c>
      <c r="H80" s="76"/>
      <c r="I80" s="76"/>
      <c r="J80" s="76"/>
      <c r="K80" s="93">
        <v>254018.5</v>
      </c>
      <c r="L80" s="93"/>
      <c r="M80" s="93">
        <v>254018.5</v>
      </c>
      <c r="N80" s="93"/>
      <c r="O80" s="93">
        <f>+M80-K80</f>
        <v>0</v>
      </c>
      <c r="P80" s="93"/>
    </row>
    <row r="81" spans="1:16" s="58" customFormat="1" ht="23.25" customHeight="1" x14ac:dyDescent="0.2">
      <c r="A81" s="60"/>
      <c r="B81" s="60"/>
      <c r="C81" s="118" t="s">
        <v>34</v>
      </c>
      <c r="D81" s="119"/>
      <c r="E81" s="120"/>
      <c r="F81" s="62"/>
      <c r="G81" s="123"/>
      <c r="H81" s="123"/>
      <c r="I81" s="123"/>
      <c r="J81" s="123"/>
      <c r="K81" s="129"/>
      <c r="L81" s="129"/>
      <c r="M81" s="129"/>
      <c r="N81" s="129"/>
      <c r="O81" s="129"/>
      <c r="P81" s="129"/>
    </row>
    <row r="82" spans="1:16" s="58" customFormat="1" ht="91.5" customHeight="1" x14ac:dyDescent="0.2">
      <c r="A82" s="60"/>
      <c r="B82" s="60"/>
      <c r="C82" s="112" t="s">
        <v>79</v>
      </c>
      <c r="D82" s="113"/>
      <c r="E82" s="122"/>
      <c r="F82" s="55" t="s">
        <v>78</v>
      </c>
      <c r="G82" s="77" t="s">
        <v>80</v>
      </c>
      <c r="H82" s="77"/>
      <c r="I82" s="77"/>
      <c r="J82" s="77"/>
      <c r="K82" s="93">
        <f>+E36</f>
        <v>254015.5</v>
      </c>
      <c r="L82" s="93"/>
      <c r="M82" s="93">
        <f>+H36</f>
        <v>253990.39999999999</v>
      </c>
      <c r="N82" s="93"/>
      <c r="O82" s="93">
        <f>+M82-K82</f>
        <v>-25.100000000005821</v>
      </c>
      <c r="P82" s="93"/>
    </row>
    <row r="83" spans="1:16" s="58" customFormat="1" ht="23.25" customHeight="1" x14ac:dyDescent="0.2">
      <c r="A83" s="60"/>
      <c r="B83" s="60"/>
      <c r="C83" s="112" t="s">
        <v>96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22"/>
    </row>
    <row r="84" spans="1:16" s="58" customFormat="1" ht="15.75" customHeight="1" x14ac:dyDescent="0.2">
      <c r="A84" s="60"/>
      <c r="B84" s="60"/>
      <c r="C84" s="118" t="s">
        <v>35</v>
      </c>
      <c r="D84" s="119"/>
      <c r="E84" s="120"/>
      <c r="F84" s="20"/>
      <c r="G84" s="76"/>
      <c r="H84" s="76"/>
      <c r="I84" s="76"/>
      <c r="J84" s="76"/>
      <c r="K84" s="93"/>
      <c r="L84" s="93"/>
      <c r="M84" s="93"/>
      <c r="N84" s="93"/>
      <c r="O84" s="93"/>
      <c r="P84" s="93"/>
    </row>
    <row r="85" spans="1:16" s="58" customFormat="1" ht="30" customHeight="1" x14ac:dyDescent="0.2">
      <c r="A85" s="60"/>
      <c r="B85" s="60"/>
      <c r="C85" s="112" t="s">
        <v>82</v>
      </c>
      <c r="D85" s="113"/>
      <c r="E85" s="122"/>
      <c r="F85" s="10" t="s">
        <v>84</v>
      </c>
      <c r="G85" s="76" t="s">
        <v>83</v>
      </c>
      <c r="H85" s="76"/>
      <c r="I85" s="76"/>
      <c r="J85" s="76"/>
      <c r="K85" s="93">
        <f>+K82/K80*100</f>
        <v>99.998818983656705</v>
      </c>
      <c r="L85" s="93"/>
      <c r="M85" s="93">
        <f>+M82/M80*100</f>
        <v>99.988937813584442</v>
      </c>
      <c r="N85" s="93"/>
      <c r="O85" s="93">
        <f>+M85-K85</f>
        <v>-9.8811700722620799E-3</v>
      </c>
      <c r="P85" s="93"/>
    </row>
    <row r="86" spans="1:16" s="58" customFormat="1" ht="36.75" customHeight="1" x14ac:dyDescent="0.2">
      <c r="A86" s="60"/>
      <c r="B86" s="60"/>
      <c r="C86" s="112" t="s">
        <v>97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22"/>
    </row>
    <row r="87" spans="1:16" s="58" customFormat="1" ht="21.75" customHeight="1" x14ac:dyDescent="0.2">
      <c r="A87" s="63" t="s">
        <v>66</v>
      </c>
      <c r="B87" s="59"/>
      <c r="C87" s="64" t="s">
        <v>81</v>
      </c>
      <c r="D87" s="117" t="str">
        <f>+D37</f>
        <v>Забезпечення надання субсидій населенню для відшкодування витрат на оплату житлово-комунальних послуг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</row>
    <row r="88" spans="1:16" s="58" customFormat="1" ht="30" customHeight="1" x14ac:dyDescent="0.2">
      <c r="A88" s="60"/>
      <c r="B88" s="60"/>
      <c r="C88" s="118" t="s">
        <v>34</v>
      </c>
      <c r="D88" s="119"/>
      <c r="E88" s="120"/>
      <c r="F88" s="61"/>
      <c r="G88" s="121"/>
      <c r="H88" s="121"/>
      <c r="I88" s="121"/>
      <c r="J88" s="121"/>
      <c r="K88" s="111"/>
      <c r="L88" s="111"/>
      <c r="M88" s="111"/>
      <c r="N88" s="111"/>
      <c r="O88" s="111"/>
      <c r="P88" s="111"/>
    </row>
    <row r="89" spans="1:16" s="58" customFormat="1" ht="45.75" customHeight="1" x14ac:dyDescent="0.2">
      <c r="A89" s="60"/>
      <c r="B89" s="60"/>
      <c r="C89" s="112" t="s">
        <v>98</v>
      </c>
      <c r="D89" s="113"/>
      <c r="E89" s="113"/>
      <c r="F89" s="55" t="s">
        <v>99</v>
      </c>
      <c r="G89" s="114" t="s">
        <v>100</v>
      </c>
      <c r="H89" s="77"/>
      <c r="I89" s="77"/>
      <c r="J89" s="77"/>
      <c r="K89" s="115">
        <v>44726</v>
      </c>
      <c r="L89" s="115"/>
      <c r="M89" s="115">
        <v>44770</v>
      </c>
      <c r="N89" s="115"/>
      <c r="O89" s="115">
        <f>+M89-K89</f>
        <v>44</v>
      </c>
      <c r="P89" s="115"/>
    </row>
    <row r="90" spans="1:16" s="58" customFormat="1" ht="33.75" customHeight="1" x14ac:dyDescent="0.2">
      <c r="A90" s="60"/>
      <c r="B90" s="60"/>
      <c r="C90" s="112" t="s">
        <v>101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22"/>
    </row>
    <row r="91" spans="1:16" s="58" customFormat="1" ht="23.25" customHeight="1" x14ac:dyDescent="0.2">
      <c r="A91" s="60"/>
      <c r="B91" s="60"/>
      <c r="C91" s="118" t="s">
        <v>90</v>
      </c>
      <c r="D91" s="119"/>
      <c r="E91" s="120"/>
      <c r="F91" s="62"/>
      <c r="G91" s="123"/>
      <c r="H91" s="123"/>
      <c r="I91" s="123"/>
      <c r="J91" s="123"/>
      <c r="K91" s="111"/>
      <c r="L91" s="111"/>
      <c r="M91" s="111"/>
      <c r="N91" s="111"/>
      <c r="O91" s="111"/>
      <c r="P91" s="111"/>
    </row>
    <row r="92" spans="1:16" s="58" customFormat="1" ht="32.25" customHeight="1" x14ac:dyDescent="0.2">
      <c r="A92" s="60"/>
      <c r="B92" s="60"/>
      <c r="C92" s="112" t="s">
        <v>102</v>
      </c>
      <c r="D92" s="113"/>
      <c r="E92" s="122"/>
      <c r="F92" s="55" t="s">
        <v>103</v>
      </c>
      <c r="G92" s="76" t="s">
        <v>83</v>
      </c>
      <c r="H92" s="76"/>
      <c r="I92" s="76"/>
      <c r="J92" s="76"/>
      <c r="K92" s="124">
        <f>ROUND(+G37/K89/12*1000,2)</f>
        <v>724.16</v>
      </c>
      <c r="L92" s="124"/>
      <c r="M92" s="124">
        <f>+J37/M89/12*1000</f>
        <v>662.02497952497947</v>
      </c>
      <c r="N92" s="124"/>
      <c r="O92" s="125">
        <f>+M92-K92</f>
        <v>-62.135020475020497</v>
      </c>
      <c r="P92" s="125"/>
    </row>
    <row r="93" spans="1:16" s="58" customFormat="1" ht="34.5" customHeight="1" x14ac:dyDescent="0.2">
      <c r="A93" s="60"/>
      <c r="B93" s="60"/>
      <c r="C93" s="112" t="s">
        <v>104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22"/>
    </row>
    <row r="94" spans="1:16" s="58" customFormat="1" ht="22.5" customHeight="1" x14ac:dyDescent="0.2">
      <c r="A94" s="60"/>
      <c r="B94" s="60"/>
      <c r="C94" s="118" t="s">
        <v>35</v>
      </c>
      <c r="D94" s="119"/>
      <c r="E94" s="120"/>
      <c r="F94" s="62"/>
      <c r="G94" s="123"/>
      <c r="H94" s="123"/>
      <c r="I94" s="123"/>
      <c r="J94" s="123"/>
      <c r="K94" s="111"/>
      <c r="L94" s="111"/>
      <c r="M94" s="111"/>
      <c r="N94" s="111"/>
      <c r="O94" s="111"/>
      <c r="P94" s="111"/>
    </row>
    <row r="95" spans="1:16" s="58" customFormat="1" ht="23.25" customHeight="1" x14ac:dyDescent="0.2">
      <c r="A95" s="60"/>
      <c r="B95" s="60"/>
      <c r="C95" s="112" t="s">
        <v>105</v>
      </c>
      <c r="D95" s="113"/>
      <c r="E95" s="122"/>
      <c r="F95" s="10" t="s">
        <v>84</v>
      </c>
      <c r="G95" s="76" t="s">
        <v>83</v>
      </c>
      <c r="H95" s="76"/>
      <c r="I95" s="76"/>
      <c r="J95" s="76"/>
      <c r="K95" s="93">
        <v>97.4</v>
      </c>
      <c r="L95" s="93"/>
      <c r="M95" s="93">
        <v>89.2</v>
      </c>
      <c r="N95" s="93"/>
      <c r="O95" s="93">
        <f>+M95-K95</f>
        <v>-8.2000000000000028</v>
      </c>
      <c r="P95" s="93"/>
    </row>
    <row r="96" spans="1:16" s="58" customFormat="1" ht="38.25" customHeight="1" x14ac:dyDescent="0.2">
      <c r="A96" s="60"/>
      <c r="B96" s="60"/>
      <c r="C96" s="116" t="s">
        <v>140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1:16" s="58" customFormat="1" ht="69" customHeight="1" x14ac:dyDescent="0.2">
      <c r="A97" s="60"/>
      <c r="B97" s="60"/>
      <c r="C97" s="116" t="s">
        <v>145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1:16" s="58" customFormat="1" ht="21.75" customHeight="1" x14ac:dyDescent="0.2">
      <c r="A98" s="63" t="s">
        <v>72</v>
      </c>
      <c r="B98" s="31"/>
      <c r="C98" s="64" t="s">
        <v>81</v>
      </c>
      <c r="D98" s="117" t="str">
        <f>+D38</f>
        <v>Забезпечення доставки громадянам повідомлень про призначення субсидії</v>
      </c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1:16" s="58" customFormat="1" ht="17.25" customHeight="1" x14ac:dyDescent="0.2">
      <c r="A99" s="60"/>
      <c r="B99" s="60"/>
      <c r="C99" s="118" t="s">
        <v>33</v>
      </c>
      <c r="D99" s="119"/>
      <c r="E99" s="120"/>
      <c r="F99" s="61"/>
      <c r="G99" s="121"/>
      <c r="H99" s="121"/>
      <c r="I99" s="121"/>
      <c r="J99" s="121"/>
      <c r="K99" s="111"/>
      <c r="L99" s="111"/>
      <c r="M99" s="111"/>
      <c r="N99" s="111"/>
      <c r="O99" s="111"/>
      <c r="P99" s="111"/>
    </row>
    <row r="100" spans="1:16" s="58" customFormat="1" ht="31.5" customHeight="1" x14ac:dyDescent="0.2">
      <c r="A100" s="60"/>
      <c r="B100" s="60"/>
      <c r="C100" s="112" t="s">
        <v>106</v>
      </c>
      <c r="D100" s="113"/>
      <c r="E100" s="113"/>
      <c r="F100" s="55" t="s">
        <v>78</v>
      </c>
      <c r="G100" s="114" t="s">
        <v>107</v>
      </c>
      <c r="H100" s="77"/>
      <c r="I100" s="77"/>
      <c r="J100" s="77"/>
      <c r="K100" s="93">
        <f>+G38</f>
        <v>7</v>
      </c>
      <c r="L100" s="93"/>
      <c r="M100" s="93">
        <f>+H38</f>
        <v>7</v>
      </c>
      <c r="N100" s="93"/>
      <c r="O100" s="115">
        <f>+M100-K100</f>
        <v>0</v>
      </c>
      <c r="P100" s="115"/>
    </row>
    <row r="101" spans="1:16" s="58" customFormat="1" ht="18" customHeight="1" x14ac:dyDescent="0.2">
      <c r="A101" s="60"/>
      <c r="B101" s="60"/>
      <c r="C101" s="118" t="s">
        <v>34</v>
      </c>
      <c r="D101" s="119"/>
      <c r="E101" s="120"/>
      <c r="F101" s="67"/>
      <c r="G101" s="130"/>
      <c r="H101" s="130"/>
      <c r="I101" s="130"/>
      <c r="J101" s="130"/>
      <c r="K101" s="111"/>
      <c r="L101" s="111"/>
      <c r="M101" s="111"/>
      <c r="N101" s="111"/>
      <c r="O101" s="111"/>
      <c r="P101" s="111"/>
    </row>
    <row r="102" spans="1:16" s="58" customFormat="1" ht="43.5" customHeight="1" x14ac:dyDescent="0.2">
      <c r="A102" s="60"/>
      <c r="B102" s="60"/>
      <c r="C102" s="112" t="s">
        <v>108</v>
      </c>
      <c r="D102" s="113"/>
      <c r="E102" s="113"/>
      <c r="F102" s="55" t="s">
        <v>99</v>
      </c>
      <c r="G102" s="114" t="s">
        <v>109</v>
      </c>
      <c r="H102" s="77"/>
      <c r="I102" s="77"/>
      <c r="J102" s="77"/>
      <c r="K102" s="115">
        <v>13940</v>
      </c>
      <c r="L102" s="115"/>
      <c r="M102" s="115">
        <v>13940</v>
      </c>
      <c r="N102" s="115"/>
      <c r="O102" s="115">
        <f>+M102-K102</f>
        <v>0</v>
      </c>
      <c r="P102" s="115"/>
    </row>
    <row r="103" spans="1:16" s="58" customFormat="1" ht="23.25" customHeight="1" x14ac:dyDescent="0.2">
      <c r="A103" s="60"/>
      <c r="B103" s="60"/>
      <c r="C103" s="118" t="s">
        <v>90</v>
      </c>
      <c r="D103" s="119"/>
      <c r="E103" s="120"/>
      <c r="F103" s="62"/>
      <c r="G103" s="123"/>
      <c r="H103" s="123"/>
      <c r="I103" s="123"/>
      <c r="J103" s="123"/>
      <c r="K103" s="111"/>
      <c r="L103" s="111"/>
      <c r="M103" s="111"/>
      <c r="N103" s="111"/>
      <c r="O103" s="111"/>
      <c r="P103" s="111"/>
    </row>
    <row r="104" spans="1:16" s="58" customFormat="1" ht="54.75" customHeight="1" x14ac:dyDescent="0.2">
      <c r="A104" s="60"/>
      <c r="B104" s="60"/>
      <c r="C104" s="112" t="s">
        <v>110</v>
      </c>
      <c r="D104" s="113"/>
      <c r="E104" s="122"/>
      <c r="F104" s="55" t="s">
        <v>103</v>
      </c>
      <c r="G104" s="77" t="s">
        <v>111</v>
      </c>
      <c r="H104" s="77"/>
      <c r="I104" s="77"/>
      <c r="J104" s="77"/>
      <c r="K104" s="125">
        <f>+K100/K102*1000</f>
        <v>0.50215208034433279</v>
      </c>
      <c r="L104" s="125"/>
      <c r="M104" s="125">
        <f>+M100/M102*1000</f>
        <v>0.50215208034433279</v>
      </c>
      <c r="N104" s="125"/>
      <c r="O104" s="125">
        <f>+M104-K104</f>
        <v>0</v>
      </c>
      <c r="P104" s="125"/>
    </row>
    <row r="105" spans="1:16" s="58" customFormat="1" ht="22.5" customHeight="1" x14ac:dyDescent="0.2">
      <c r="A105" s="60"/>
      <c r="B105" s="60"/>
      <c r="C105" s="118" t="s">
        <v>35</v>
      </c>
      <c r="D105" s="119"/>
      <c r="E105" s="120"/>
      <c r="F105" s="62"/>
      <c r="G105" s="123"/>
      <c r="H105" s="123"/>
      <c r="I105" s="123"/>
      <c r="J105" s="123"/>
      <c r="K105" s="111"/>
      <c r="L105" s="111"/>
      <c r="M105" s="111"/>
      <c r="N105" s="111"/>
      <c r="O105" s="111"/>
      <c r="P105" s="111"/>
    </row>
    <row r="106" spans="1:16" s="58" customFormat="1" ht="30" customHeight="1" x14ac:dyDescent="0.2">
      <c r="A106" s="60"/>
      <c r="B106" s="60"/>
      <c r="C106" s="112" t="s">
        <v>112</v>
      </c>
      <c r="D106" s="113"/>
      <c r="E106" s="122"/>
      <c r="F106" s="10" t="s">
        <v>84</v>
      </c>
      <c r="G106" s="76" t="s">
        <v>83</v>
      </c>
      <c r="H106" s="76"/>
      <c r="I106" s="76"/>
      <c r="J106" s="76"/>
      <c r="K106" s="93">
        <v>100</v>
      </c>
      <c r="L106" s="93"/>
      <c r="M106" s="93">
        <v>100</v>
      </c>
      <c r="N106" s="93"/>
      <c r="O106" s="93">
        <f>+M106-K106</f>
        <v>0</v>
      </c>
      <c r="P106" s="93"/>
    </row>
    <row r="107" spans="1:16" s="58" customFormat="1" ht="27" customHeight="1" x14ac:dyDescent="0.2">
      <c r="A107" s="60"/>
      <c r="B107" s="60"/>
      <c r="C107" s="116" t="s">
        <v>113</v>
      </c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1:16" s="58" customFormat="1" ht="21.75" customHeight="1" x14ac:dyDescent="0.2">
      <c r="A108" s="63" t="s">
        <v>73</v>
      </c>
      <c r="B108" s="31"/>
      <c r="C108" s="64" t="s">
        <v>81</v>
      </c>
      <c r="D108" s="117" t="str">
        <f>+D39</f>
        <v>Забезпечення виплати громадянам частини невикористаної субсидії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1:16" s="58" customFormat="1" ht="17.25" customHeight="1" x14ac:dyDescent="0.2">
      <c r="A109" s="60"/>
      <c r="B109" s="60"/>
      <c r="C109" s="118" t="s">
        <v>33</v>
      </c>
      <c r="D109" s="119"/>
      <c r="E109" s="120"/>
      <c r="F109" s="67"/>
      <c r="G109" s="121"/>
      <c r="H109" s="121"/>
      <c r="I109" s="121"/>
      <c r="J109" s="121"/>
      <c r="K109" s="111"/>
      <c r="L109" s="111"/>
      <c r="M109" s="111"/>
      <c r="N109" s="111"/>
      <c r="O109" s="111"/>
      <c r="P109" s="111"/>
    </row>
    <row r="110" spans="1:16" s="58" customFormat="1" ht="60.75" customHeight="1" x14ac:dyDescent="0.2">
      <c r="A110" s="60"/>
      <c r="B110" s="60"/>
      <c r="C110" s="112" t="s">
        <v>114</v>
      </c>
      <c r="D110" s="113"/>
      <c r="E110" s="113"/>
      <c r="F110" s="55" t="s">
        <v>78</v>
      </c>
      <c r="G110" s="114" t="s">
        <v>115</v>
      </c>
      <c r="H110" s="77"/>
      <c r="I110" s="77"/>
      <c r="J110" s="77"/>
      <c r="K110" s="93">
        <f>+G39</f>
        <v>3353.5</v>
      </c>
      <c r="L110" s="93"/>
      <c r="M110" s="93">
        <f>+H39</f>
        <v>3353.5</v>
      </c>
      <c r="N110" s="93"/>
      <c r="O110" s="115">
        <f>+M110-K110</f>
        <v>0</v>
      </c>
      <c r="P110" s="115"/>
    </row>
    <row r="111" spans="1:16" s="58" customFormat="1" ht="18" customHeight="1" x14ac:dyDescent="0.2">
      <c r="A111" s="60"/>
      <c r="B111" s="60"/>
      <c r="C111" s="118" t="s">
        <v>34</v>
      </c>
      <c r="D111" s="119"/>
      <c r="E111" s="120"/>
      <c r="F111" s="61"/>
      <c r="G111" s="121"/>
      <c r="H111" s="121"/>
      <c r="I111" s="121"/>
      <c r="J111" s="121"/>
      <c r="K111" s="111"/>
      <c r="L111" s="111"/>
      <c r="M111" s="111"/>
      <c r="N111" s="111"/>
      <c r="O111" s="111"/>
      <c r="P111" s="111"/>
    </row>
    <row r="112" spans="1:16" s="58" customFormat="1" ht="79.5" customHeight="1" x14ac:dyDescent="0.2">
      <c r="A112" s="60"/>
      <c r="B112" s="60"/>
      <c r="C112" s="112" t="s">
        <v>116</v>
      </c>
      <c r="D112" s="113"/>
      <c r="E112" s="113"/>
      <c r="F112" s="55" t="s">
        <v>99</v>
      </c>
      <c r="G112" s="114" t="s">
        <v>115</v>
      </c>
      <c r="H112" s="77"/>
      <c r="I112" s="77"/>
      <c r="J112" s="77"/>
      <c r="K112" s="115">
        <v>5330</v>
      </c>
      <c r="L112" s="115"/>
      <c r="M112" s="115">
        <v>5330</v>
      </c>
      <c r="N112" s="115"/>
      <c r="O112" s="115">
        <f>+M112-K112</f>
        <v>0</v>
      </c>
      <c r="P112" s="115"/>
    </row>
    <row r="113" spans="1:16" s="58" customFormat="1" ht="23.25" customHeight="1" x14ac:dyDescent="0.2">
      <c r="A113" s="60"/>
      <c r="B113" s="60"/>
      <c r="C113" s="118" t="s">
        <v>90</v>
      </c>
      <c r="D113" s="119"/>
      <c r="E113" s="120"/>
      <c r="F113" s="62"/>
      <c r="G113" s="123"/>
      <c r="H113" s="123"/>
      <c r="I113" s="123"/>
      <c r="J113" s="123"/>
      <c r="K113" s="131"/>
      <c r="L113" s="131"/>
      <c r="M113" s="131"/>
      <c r="N113" s="131"/>
      <c r="O113" s="131"/>
      <c r="P113" s="131"/>
    </row>
    <row r="114" spans="1:16" s="58" customFormat="1" ht="36.75" customHeight="1" x14ac:dyDescent="0.2">
      <c r="A114" s="60"/>
      <c r="B114" s="60"/>
      <c r="C114" s="112" t="s">
        <v>117</v>
      </c>
      <c r="D114" s="113"/>
      <c r="E114" s="122"/>
      <c r="F114" s="55" t="s">
        <v>103</v>
      </c>
      <c r="G114" s="76" t="s">
        <v>83</v>
      </c>
      <c r="H114" s="76"/>
      <c r="I114" s="76"/>
      <c r="J114" s="76"/>
      <c r="K114" s="125">
        <f>+K110/K112*1000</f>
        <v>629.17448405253288</v>
      </c>
      <c r="L114" s="125"/>
      <c r="M114" s="125">
        <f>+M110/M112*1000</f>
        <v>629.17448405253288</v>
      </c>
      <c r="N114" s="125"/>
      <c r="O114" s="125">
        <f>+M114-K114</f>
        <v>0</v>
      </c>
      <c r="P114" s="125"/>
    </row>
    <row r="115" spans="1:16" s="58" customFormat="1" ht="22.5" customHeight="1" x14ac:dyDescent="0.2">
      <c r="A115" s="60"/>
      <c r="B115" s="60"/>
      <c r="C115" s="118" t="s">
        <v>35</v>
      </c>
      <c r="D115" s="119"/>
      <c r="E115" s="120"/>
      <c r="F115" s="62"/>
      <c r="G115" s="123"/>
      <c r="H115" s="123"/>
      <c r="I115" s="123"/>
      <c r="J115" s="123"/>
      <c r="K115" s="111"/>
      <c r="L115" s="111"/>
      <c r="M115" s="111"/>
      <c r="N115" s="111"/>
      <c r="O115" s="111"/>
      <c r="P115" s="111"/>
    </row>
    <row r="116" spans="1:16" s="58" customFormat="1" ht="34.5" customHeight="1" x14ac:dyDescent="0.2">
      <c r="A116" s="60"/>
      <c r="B116" s="60"/>
      <c r="C116" s="112" t="s">
        <v>118</v>
      </c>
      <c r="D116" s="113"/>
      <c r="E116" s="122"/>
      <c r="F116" s="10" t="s">
        <v>84</v>
      </c>
      <c r="G116" s="76" t="s">
        <v>83</v>
      </c>
      <c r="H116" s="76"/>
      <c r="I116" s="76"/>
      <c r="J116" s="76"/>
      <c r="K116" s="93">
        <v>100</v>
      </c>
      <c r="L116" s="93"/>
      <c r="M116" s="93">
        <v>100</v>
      </c>
      <c r="N116" s="93"/>
      <c r="O116" s="93">
        <f>+M116-K116</f>
        <v>0</v>
      </c>
      <c r="P116" s="93"/>
    </row>
    <row r="117" spans="1:16" s="58" customFormat="1" ht="27" customHeight="1" x14ac:dyDescent="0.2">
      <c r="A117" s="60"/>
      <c r="B117" s="60"/>
      <c r="C117" s="116" t="s">
        <v>119</v>
      </c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1:16" s="58" customFormat="1" ht="27" customHeight="1" x14ac:dyDescent="0.2">
      <c r="A118" s="65"/>
      <c r="B118" s="65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4.25" x14ac:dyDescent="0.2">
      <c r="A119" t="s">
        <v>121</v>
      </c>
    </row>
    <row r="120" spans="1:16" x14ac:dyDescent="0.2">
      <c r="H120" t="s">
        <v>122</v>
      </c>
    </row>
    <row r="121" spans="1:16" ht="15" customHeight="1" x14ac:dyDescent="0.2">
      <c r="A121" s="94" t="s">
        <v>123</v>
      </c>
      <c r="B121" s="76" t="s">
        <v>124</v>
      </c>
      <c r="C121" s="135" t="s">
        <v>13</v>
      </c>
      <c r="D121" s="136" t="s">
        <v>125</v>
      </c>
      <c r="E121" s="137"/>
      <c r="F121" s="138"/>
      <c r="G121" s="126" t="s">
        <v>126</v>
      </c>
      <c r="H121" s="76"/>
      <c r="I121" s="76"/>
      <c r="J121" s="76" t="s">
        <v>127</v>
      </c>
      <c r="K121" s="76"/>
      <c r="L121" s="76"/>
      <c r="M121" s="76" t="s">
        <v>128</v>
      </c>
      <c r="N121" s="76"/>
      <c r="O121" s="76"/>
    </row>
    <row r="122" spans="1:16" ht="28.5" customHeight="1" x14ac:dyDescent="0.2">
      <c r="A122" s="94"/>
      <c r="B122" s="76"/>
      <c r="C122" s="135"/>
      <c r="D122" s="139" t="s">
        <v>129</v>
      </c>
      <c r="E122" s="140"/>
      <c r="F122" s="141"/>
      <c r="G122" s="126"/>
      <c r="H122" s="76"/>
      <c r="I122" s="76"/>
      <c r="J122" s="76"/>
      <c r="K122" s="76"/>
      <c r="L122" s="76"/>
      <c r="M122" s="76"/>
      <c r="N122" s="76"/>
      <c r="O122" s="76"/>
    </row>
    <row r="123" spans="1:16" ht="25.5" x14ac:dyDescent="0.2">
      <c r="A123" s="94"/>
      <c r="B123" s="76"/>
      <c r="C123" s="71"/>
      <c r="D123" s="72" t="s">
        <v>9</v>
      </c>
      <c r="E123" s="72" t="s">
        <v>36</v>
      </c>
      <c r="F123" s="72" t="s">
        <v>19</v>
      </c>
      <c r="G123" s="71" t="s">
        <v>9</v>
      </c>
      <c r="H123" s="71" t="s">
        <v>36</v>
      </c>
      <c r="I123" s="71" t="s">
        <v>19</v>
      </c>
      <c r="J123" s="71" t="s">
        <v>9</v>
      </c>
      <c r="K123" s="71" t="s">
        <v>36</v>
      </c>
      <c r="L123" s="71" t="s">
        <v>19</v>
      </c>
      <c r="M123" s="71" t="s">
        <v>9</v>
      </c>
      <c r="N123" s="71" t="s">
        <v>36</v>
      </c>
      <c r="O123" s="71" t="s">
        <v>19</v>
      </c>
    </row>
    <row r="124" spans="1:16" ht="15" x14ac:dyDescent="0.2">
      <c r="A124" s="70">
        <v>1</v>
      </c>
      <c r="B124" s="70">
        <v>2</v>
      </c>
      <c r="C124" s="70">
        <v>3</v>
      </c>
      <c r="D124" s="70">
        <v>4</v>
      </c>
      <c r="E124" s="70">
        <v>5</v>
      </c>
      <c r="F124" s="70">
        <v>6</v>
      </c>
      <c r="G124" s="70">
        <v>7</v>
      </c>
      <c r="H124" s="70">
        <v>8</v>
      </c>
      <c r="I124" s="70">
        <v>9</v>
      </c>
      <c r="J124" s="70">
        <v>10</v>
      </c>
      <c r="K124" s="70">
        <v>11</v>
      </c>
      <c r="L124" s="70">
        <v>12</v>
      </c>
      <c r="M124" s="70">
        <v>13</v>
      </c>
      <c r="N124" s="70">
        <v>14</v>
      </c>
      <c r="O124" s="70">
        <v>15</v>
      </c>
    </row>
    <row r="125" spans="1:16" ht="15" x14ac:dyDescent="0.2">
      <c r="A125" s="70"/>
      <c r="B125" s="20" t="s">
        <v>130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1:16" ht="15" x14ac:dyDescent="0.2">
      <c r="A126" s="70"/>
      <c r="B126" s="20" t="s">
        <v>131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1:16" ht="30" x14ac:dyDescent="0.2">
      <c r="A127" s="20"/>
      <c r="B127" s="73" t="s">
        <v>132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1:16" ht="45" x14ac:dyDescent="0.2">
      <c r="A128" s="20"/>
      <c r="B128" s="73" t="s">
        <v>133</v>
      </c>
      <c r="C128" s="70"/>
      <c r="D128" s="70" t="s">
        <v>134</v>
      </c>
      <c r="E128" s="70"/>
      <c r="F128" s="70"/>
      <c r="G128" s="70" t="s">
        <v>134</v>
      </c>
      <c r="H128" s="70"/>
      <c r="I128" s="70"/>
      <c r="J128" s="70" t="s">
        <v>134</v>
      </c>
      <c r="K128" s="70"/>
      <c r="L128" s="70"/>
      <c r="M128" s="70" t="s">
        <v>134</v>
      </c>
      <c r="N128" s="70"/>
      <c r="O128" s="74"/>
    </row>
    <row r="129" spans="1:15" ht="15" x14ac:dyDescent="0.2">
      <c r="A129" s="20"/>
      <c r="B129" s="20" t="s">
        <v>135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4"/>
    </row>
    <row r="130" spans="1:15" ht="15.75" customHeight="1" x14ac:dyDescent="0.2">
      <c r="A130" s="20"/>
      <c r="B130" s="76" t="s">
        <v>136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4"/>
    </row>
    <row r="131" spans="1:15" ht="15" x14ac:dyDescent="0.2">
      <c r="A131" s="20"/>
      <c r="B131" s="20" t="s">
        <v>137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4"/>
    </row>
    <row r="132" spans="1:15" ht="15" x14ac:dyDescent="0.2">
      <c r="A132" s="20"/>
      <c r="B132" s="20" t="s">
        <v>135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4"/>
    </row>
    <row r="133" spans="1:15" ht="15" x14ac:dyDescent="0.2">
      <c r="A133" s="20"/>
      <c r="B133" s="20" t="s">
        <v>29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4"/>
    </row>
    <row r="135" spans="1:15" ht="15.75" customHeight="1" x14ac:dyDescent="0.2">
      <c r="A135" t="s">
        <v>138</v>
      </c>
    </row>
    <row r="136" spans="1:15" ht="15.75" customHeight="1" x14ac:dyDescent="0.2">
      <c r="A136" t="s">
        <v>139</v>
      </c>
    </row>
    <row r="137" spans="1:15" ht="15.75" customHeight="1" x14ac:dyDescent="0.2">
      <c r="A137" t="s">
        <v>41</v>
      </c>
    </row>
    <row r="139" spans="1:15" ht="18.75" x14ac:dyDescent="0.2">
      <c r="B139" s="22" t="s">
        <v>42</v>
      </c>
    </row>
    <row r="140" spans="1:15" ht="18.75" x14ac:dyDescent="0.2">
      <c r="B140" s="22" t="s">
        <v>43</v>
      </c>
    </row>
    <row r="141" spans="1:15" ht="18.75" x14ac:dyDescent="0.2">
      <c r="B141" s="22" t="s">
        <v>120</v>
      </c>
      <c r="H141" s="24"/>
      <c r="K141" s="68" t="s">
        <v>50</v>
      </c>
      <c r="L141" s="24"/>
    </row>
    <row r="142" spans="1:15" ht="18.75" x14ac:dyDescent="0.2">
      <c r="B142" s="22"/>
      <c r="H142" t="s">
        <v>47</v>
      </c>
      <c r="K142" t="s">
        <v>46</v>
      </c>
    </row>
    <row r="143" spans="1:15" ht="15.75" x14ac:dyDescent="0.2">
      <c r="B143" s="23" t="s">
        <v>45</v>
      </c>
    </row>
    <row r="145" spans="2:12" ht="18.75" x14ac:dyDescent="0.2">
      <c r="B145" s="22" t="s">
        <v>44</v>
      </c>
    </row>
    <row r="146" spans="2:12" ht="18.75" x14ac:dyDescent="0.2">
      <c r="B146" s="22" t="s">
        <v>48</v>
      </c>
      <c r="H146" s="24"/>
      <c r="K146" s="68" t="s">
        <v>49</v>
      </c>
      <c r="L146" s="24"/>
    </row>
    <row r="147" spans="2:12" ht="15.75" x14ac:dyDescent="0.2">
      <c r="B147" s="23" t="s">
        <v>45</v>
      </c>
      <c r="H147" t="s">
        <v>47</v>
      </c>
      <c r="K147" t="s">
        <v>46</v>
      </c>
    </row>
  </sheetData>
  <mergeCells count="296">
    <mergeCell ref="A121:A123"/>
    <mergeCell ref="B121:B123"/>
    <mergeCell ref="C121:C122"/>
    <mergeCell ref="D121:F121"/>
    <mergeCell ref="G121:I122"/>
    <mergeCell ref="J121:L122"/>
    <mergeCell ref="M121:O122"/>
    <mergeCell ref="D122:F122"/>
    <mergeCell ref="B130:N130"/>
    <mergeCell ref="C117:P117"/>
    <mergeCell ref="A10:O10"/>
    <mergeCell ref="A11:O11"/>
    <mergeCell ref="B12:O12"/>
    <mergeCell ref="D17:P17"/>
    <mergeCell ref="C116:E116"/>
    <mergeCell ref="G116:J116"/>
    <mergeCell ref="K116:L116"/>
    <mergeCell ref="M116:N116"/>
    <mergeCell ref="O116:P116"/>
    <mergeCell ref="C115:E115"/>
    <mergeCell ref="G115:J115"/>
    <mergeCell ref="K115:L115"/>
    <mergeCell ref="M115:N115"/>
    <mergeCell ref="O115:P115"/>
    <mergeCell ref="C114:E114"/>
    <mergeCell ref="G114:J114"/>
    <mergeCell ref="K114:L114"/>
    <mergeCell ref="M114:N114"/>
    <mergeCell ref="O114:P114"/>
    <mergeCell ref="C113:E113"/>
    <mergeCell ref="G113:J113"/>
    <mergeCell ref="K113:L113"/>
    <mergeCell ref="M113:N113"/>
    <mergeCell ref="O113:P113"/>
    <mergeCell ref="C112:E112"/>
    <mergeCell ref="G112:J112"/>
    <mergeCell ref="K112:L112"/>
    <mergeCell ref="M112:N112"/>
    <mergeCell ref="O112:P112"/>
    <mergeCell ref="C111:E111"/>
    <mergeCell ref="G111:J111"/>
    <mergeCell ref="K111:L111"/>
    <mergeCell ref="M111:N111"/>
    <mergeCell ref="O111:P111"/>
    <mergeCell ref="C110:E110"/>
    <mergeCell ref="G110:J110"/>
    <mergeCell ref="K110:L110"/>
    <mergeCell ref="M110:N110"/>
    <mergeCell ref="O110:P110"/>
    <mergeCell ref="C109:E109"/>
    <mergeCell ref="G109:J109"/>
    <mergeCell ref="K109:L109"/>
    <mergeCell ref="M109:N109"/>
    <mergeCell ref="O109:P109"/>
    <mergeCell ref="C104:E104"/>
    <mergeCell ref="G104:J104"/>
    <mergeCell ref="K104:L104"/>
    <mergeCell ref="M104:N104"/>
    <mergeCell ref="O104:P104"/>
    <mergeCell ref="C103:E103"/>
    <mergeCell ref="G103:J103"/>
    <mergeCell ref="K103:L103"/>
    <mergeCell ref="M103:N103"/>
    <mergeCell ref="O103:P103"/>
    <mergeCell ref="D108:P108"/>
    <mergeCell ref="C106:E106"/>
    <mergeCell ref="G106:J106"/>
    <mergeCell ref="K106:L106"/>
    <mergeCell ref="M106:N106"/>
    <mergeCell ref="O106:P106"/>
    <mergeCell ref="C105:E105"/>
    <mergeCell ref="G105:J105"/>
    <mergeCell ref="K105:L105"/>
    <mergeCell ref="M105:N105"/>
    <mergeCell ref="O105:P105"/>
    <mergeCell ref="C107:P107"/>
    <mergeCell ref="K102:L102"/>
    <mergeCell ref="M102:N102"/>
    <mergeCell ref="O102:P102"/>
    <mergeCell ref="C101:E101"/>
    <mergeCell ref="G101:J101"/>
    <mergeCell ref="K101:L101"/>
    <mergeCell ref="M101:N101"/>
    <mergeCell ref="O101:P101"/>
    <mergeCell ref="C96:P96"/>
    <mergeCell ref="C97:P97"/>
    <mergeCell ref="D98:P98"/>
    <mergeCell ref="C99:E99"/>
    <mergeCell ref="G99:J99"/>
    <mergeCell ref="K99:L99"/>
    <mergeCell ref="M99:N99"/>
    <mergeCell ref="O99:P99"/>
    <mergeCell ref="C100:E100"/>
    <mergeCell ref="G100:J100"/>
    <mergeCell ref="K100:L100"/>
    <mergeCell ref="M100:N100"/>
    <mergeCell ref="O100:P100"/>
    <mergeCell ref="C102:E102"/>
    <mergeCell ref="G102:J102"/>
    <mergeCell ref="C83:P83"/>
    <mergeCell ref="C86:P86"/>
    <mergeCell ref="C95:E95"/>
    <mergeCell ref="G95:J95"/>
    <mergeCell ref="K95:L95"/>
    <mergeCell ref="M95:N95"/>
    <mergeCell ref="O95:P95"/>
    <mergeCell ref="C93:P93"/>
    <mergeCell ref="C94:E94"/>
    <mergeCell ref="G94:J94"/>
    <mergeCell ref="K94:L94"/>
    <mergeCell ref="M94:N94"/>
    <mergeCell ref="O94:P94"/>
    <mergeCell ref="C92:E92"/>
    <mergeCell ref="G92:J92"/>
    <mergeCell ref="K92:L92"/>
    <mergeCell ref="M92:N92"/>
    <mergeCell ref="O92:P92"/>
    <mergeCell ref="C90:P90"/>
    <mergeCell ref="C91:E91"/>
    <mergeCell ref="G91:J91"/>
    <mergeCell ref="K91:L91"/>
    <mergeCell ref="M91:N91"/>
    <mergeCell ref="O91:P91"/>
    <mergeCell ref="C89:E89"/>
    <mergeCell ref="G89:J89"/>
    <mergeCell ref="K89:L89"/>
    <mergeCell ref="M89:N89"/>
    <mergeCell ref="O89:P89"/>
    <mergeCell ref="D87:P87"/>
    <mergeCell ref="C88:E88"/>
    <mergeCell ref="G88:J88"/>
    <mergeCell ref="K88:L88"/>
    <mergeCell ref="M88:N88"/>
    <mergeCell ref="O88:P88"/>
    <mergeCell ref="C85:E85"/>
    <mergeCell ref="G85:J85"/>
    <mergeCell ref="K85:L85"/>
    <mergeCell ref="M85:N85"/>
    <mergeCell ref="O85:P85"/>
    <mergeCell ref="C84:E84"/>
    <mergeCell ref="G84:J84"/>
    <mergeCell ref="K84:L84"/>
    <mergeCell ref="M84:N84"/>
    <mergeCell ref="O84:P84"/>
    <mergeCell ref="C82:E82"/>
    <mergeCell ref="G82:J82"/>
    <mergeCell ref="K82:L82"/>
    <mergeCell ref="M82:N82"/>
    <mergeCell ref="O82:P82"/>
    <mergeCell ref="C81:E81"/>
    <mergeCell ref="G81:J81"/>
    <mergeCell ref="K81:L81"/>
    <mergeCell ref="M81:N81"/>
    <mergeCell ref="O81:P81"/>
    <mergeCell ref="C80:E80"/>
    <mergeCell ref="G80:J80"/>
    <mergeCell ref="K80:L80"/>
    <mergeCell ref="M80:N80"/>
    <mergeCell ref="O80:P80"/>
    <mergeCell ref="D78:P78"/>
    <mergeCell ref="C79:E79"/>
    <mergeCell ref="G79:J79"/>
    <mergeCell ref="K79:L79"/>
    <mergeCell ref="M79:N79"/>
    <mergeCell ref="O79:P79"/>
    <mergeCell ref="C76:P76"/>
    <mergeCell ref="C69:P69"/>
    <mergeCell ref="C72:P72"/>
    <mergeCell ref="C75:P75"/>
    <mergeCell ref="D77:P77"/>
    <mergeCell ref="C74:E74"/>
    <mergeCell ref="G74:J74"/>
    <mergeCell ref="K74:L74"/>
    <mergeCell ref="M74:N74"/>
    <mergeCell ref="O74:P74"/>
    <mergeCell ref="C73:E73"/>
    <mergeCell ref="G73:J73"/>
    <mergeCell ref="K73:L73"/>
    <mergeCell ref="M73:N73"/>
    <mergeCell ref="O73:P73"/>
    <mergeCell ref="C71:E71"/>
    <mergeCell ref="G71:J71"/>
    <mergeCell ref="K71:L71"/>
    <mergeCell ref="M71:N71"/>
    <mergeCell ref="O71:P71"/>
    <mergeCell ref="C70:E70"/>
    <mergeCell ref="G70:J70"/>
    <mergeCell ref="K70:L70"/>
    <mergeCell ref="M70:N70"/>
    <mergeCell ref="G61:J61"/>
    <mergeCell ref="G62:J62"/>
    <mergeCell ref="C63:E63"/>
    <mergeCell ref="M61:N61"/>
    <mergeCell ref="M62:N62"/>
    <mergeCell ref="M63:N63"/>
    <mergeCell ref="O70:P70"/>
    <mergeCell ref="C68:E68"/>
    <mergeCell ref="G68:J68"/>
    <mergeCell ref="K68:L68"/>
    <mergeCell ref="M68:N68"/>
    <mergeCell ref="O68:P68"/>
    <mergeCell ref="C65:P65"/>
    <mergeCell ref="D66:P66"/>
    <mergeCell ref="C67:E67"/>
    <mergeCell ref="G67:J67"/>
    <mergeCell ref="K67:L67"/>
    <mergeCell ref="M67:N67"/>
    <mergeCell ref="O67:P67"/>
    <mergeCell ref="G59:J59"/>
    <mergeCell ref="G60:J60"/>
    <mergeCell ref="C61:E61"/>
    <mergeCell ref="O55:P55"/>
    <mergeCell ref="M55:N55"/>
    <mergeCell ref="K55:L55"/>
    <mergeCell ref="G55:J55"/>
    <mergeCell ref="M64:N64"/>
    <mergeCell ref="O59:P59"/>
    <mergeCell ref="O60:P60"/>
    <mergeCell ref="O61:P61"/>
    <mergeCell ref="O62:P62"/>
    <mergeCell ref="O63:P63"/>
    <mergeCell ref="O64:P64"/>
    <mergeCell ref="C64:E64"/>
    <mergeCell ref="G63:J63"/>
    <mergeCell ref="G64:J64"/>
    <mergeCell ref="K59:L59"/>
    <mergeCell ref="K60:L60"/>
    <mergeCell ref="K61:L61"/>
    <mergeCell ref="K62:L62"/>
    <mergeCell ref="K63:L63"/>
    <mergeCell ref="K64:L64"/>
    <mergeCell ref="C62:E62"/>
    <mergeCell ref="L1:M3"/>
    <mergeCell ref="A4:F4"/>
    <mergeCell ref="A5:F5"/>
    <mergeCell ref="A6:F6"/>
    <mergeCell ref="A7:F7"/>
    <mergeCell ref="A8:F8"/>
    <mergeCell ref="C29:C30"/>
    <mergeCell ref="A18:B18"/>
    <mergeCell ref="A20:N20"/>
    <mergeCell ref="B22:D22"/>
    <mergeCell ref="E22:G22"/>
    <mergeCell ref="A16:B16"/>
    <mergeCell ref="D16:F16"/>
    <mergeCell ref="A14:B14"/>
    <mergeCell ref="D14:F14"/>
    <mergeCell ref="B29:B30"/>
    <mergeCell ref="E29:G29"/>
    <mergeCell ref="H29:J29"/>
    <mergeCell ref="H22:J22"/>
    <mergeCell ref="D13:K13"/>
    <mergeCell ref="D15:K15"/>
    <mergeCell ref="D18:J18"/>
    <mergeCell ref="K29:M29"/>
    <mergeCell ref="N29:P30"/>
    <mergeCell ref="C59:E59"/>
    <mergeCell ref="C60:E60"/>
    <mergeCell ref="C45:C46"/>
    <mergeCell ref="H45:H46"/>
    <mergeCell ref="I45:I46"/>
    <mergeCell ref="J45:J46"/>
    <mergeCell ref="D45:E46"/>
    <mergeCell ref="F45:F46"/>
    <mergeCell ref="G45:G46"/>
    <mergeCell ref="D50:E50"/>
    <mergeCell ref="D51:E51"/>
    <mergeCell ref="D58:P58"/>
    <mergeCell ref="M59:N59"/>
    <mergeCell ref="M60:N60"/>
    <mergeCell ref="D49:E49"/>
    <mergeCell ref="C55:E55"/>
    <mergeCell ref="C56:E56"/>
    <mergeCell ref="M44:M46"/>
    <mergeCell ref="L45:L46"/>
    <mergeCell ref="K56:L56"/>
    <mergeCell ref="M56:N56"/>
    <mergeCell ref="O56:P56"/>
    <mergeCell ref="G56:J56"/>
    <mergeCell ref="D57:P57"/>
    <mergeCell ref="N31:P31"/>
    <mergeCell ref="N36:P36"/>
    <mergeCell ref="N32:P34"/>
    <mergeCell ref="A29:A30"/>
    <mergeCell ref="D29:D30"/>
    <mergeCell ref="B44:B46"/>
    <mergeCell ref="C44:F44"/>
    <mergeCell ref="D47:E47"/>
    <mergeCell ref="D48:E48"/>
    <mergeCell ref="N35:P35"/>
    <mergeCell ref="J44:L44"/>
    <mergeCell ref="G44:I44"/>
    <mergeCell ref="N37:P37"/>
    <mergeCell ref="N38:P38"/>
    <mergeCell ref="N39:P39"/>
    <mergeCell ref="N40:P40"/>
  </mergeCells>
  <pageMargins left="0.41" right="0.24" top="0.75" bottom="0.37" header="0.3" footer="0.3"/>
  <pageSetup paperSize="9" scale="69" fitToHeight="0" orientation="landscape" r:id="rId1"/>
  <rowBreaks count="2" manualBreakCount="2">
    <brk id="104" max="15" man="1"/>
    <brk id="1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2019-01-31T13:08:27Z</cp:lastPrinted>
  <dcterms:created xsi:type="dcterms:W3CDTF">2016-08-10T10:53:25Z</dcterms:created>
  <dcterms:modified xsi:type="dcterms:W3CDTF">2019-02-07T13:02:49Z</dcterms:modified>
</cp:coreProperties>
</file>