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628" windowHeight="6312" tabRatio="869" activeTab="1"/>
  </bookViews>
  <sheets>
    <sheet name="2019-1(1;2;3;4)" sheetId="1" r:id="rId1"/>
    <sheet name="2019-2(1;2;3;4;5;.5.1,5.2)" sheetId="2" r:id="rId2"/>
    <sheet name="2019-2(6.1;6.2;6.3,6.4)" sheetId="3" r:id="rId3"/>
    <sheet name="2019-(7.1,7.2)" sheetId="4" r:id="rId4"/>
    <sheet name="2019-2(8.1,8.2)" sheetId="5" r:id="rId5"/>
    <sheet name="2019-2(9;10) " sheetId="6" r:id="rId6"/>
    <sheet name="2019-2(11.1;11.2)" sheetId="7" r:id="rId7"/>
    <sheet name="2019-2(12.1;12.2;13)" sheetId="8" r:id="rId8"/>
    <sheet name="2019-2(14)заг" sheetId="9" r:id="rId9"/>
    <sheet name="2019-2(14.4-15 (2)" sheetId="10" r:id="rId10"/>
    <sheet name="2019-3додатковий" sheetId="11" r:id="rId11"/>
  </sheets>
  <definedNames>
    <definedName name="_xlnm.Print_Area" localSheetId="0">'2019-1(1;2;3;4)'!$A$1:$O$41</definedName>
    <definedName name="_xlnm.Print_Area" localSheetId="1">'2019-2(1;2;3;4;5;.5.1,5.2)'!$A$1:$O$60</definedName>
    <definedName name="_xlnm.Print_Area" localSheetId="6">'2019-2(11.1;11.2)'!$A$1:$M$24</definedName>
    <definedName name="_xlnm.Print_Area" localSheetId="7">'2019-2(12.1;12.2;13)'!$A$1:$O$12</definedName>
    <definedName name="_xlnm.Print_Area" localSheetId="8">'2019-2(14)заг'!$A$1:$M$94</definedName>
    <definedName name="_xlnm.Print_Area" localSheetId="9">'2019-2(14.4-15 (2)'!$A$1:$I$15</definedName>
    <definedName name="_xlnm.Print_Area" localSheetId="2">'2019-2(6.1;6.2;6.3,6.4)'!$A$1:$O$61</definedName>
    <definedName name="_xlnm.Print_Area" localSheetId="4">'2019-2(8.1,8.2)'!$A$1:$M$93</definedName>
    <definedName name="_xlnm.Print_Area" localSheetId="5">'2019-2(9;10) '!$A$1:$Q$42</definedName>
    <definedName name="_xlnm.Print_Area" localSheetId="10">'2019-3додатковий'!$A$1:$I$86</definedName>
  </definedNames>
  <calcPr fullCalcOnLoad="1"/>
</workbook>
</file>

<file path=xl/sharedStrings.xml><?xml version="1.0" encoding="utf-8"?>
<sst xmlns="http://schemas.openxmlformats.org/spreadsheetml/2006/main" count="1131" uniqueCount="310">
  <si>
    <t>Надходження із загального фонду бюджету</t>
  </si>
  <si>
    <t xml:space="preserve">                     </t>
  </si>
  <si>
    <t>ВСЬОГО</t>
  </si>
  <si>
    <t>загальний фонд</t>
  </si>
  <si>
    <t>спеціальний фонд</t>
  </si>
  <si>
    <t>Загальний фонд</t>
  </si>
  <si>
    <t>…</t>
  </si>
  <si>
    <t>Х</t>
  </si>
  <si>
    <t>(підпис)</t>
  </si>
  <si>
    <t>фактично зайняті</t>
  </si>
  <si>
    <t>з них штатні одиниці за загальним фондом, що враховані також у спеціальному фонді</t>
  </si>
  <si>
    <t>Затверджено з урахуванням змін</t>
  </si>
  <si>
    <t>загального фонду</t>
  </si>
  <si>
    <t>спеціального фонду</t>
  </si>
  <si>
    <t>Код</t>
  </si>
  <si>
    <t>X</t>
  </si>
  <si>
    <t xml:space="preserve">1. </t>
  </si>
  <si>
    <t>2.</t>
  </si>
  <si>
    <t>На початок періоду</t>
  </si>
  <si>
    <t>3.</t>
  </si>
  <si>
    <t>4.</t>
  </si>
  <si>
    <t>№ з/п</t>
  </si>
  <si>
    <t>5.</t>
  </si>
  <si>
    <t>Категорії працівників</t>
  </si>
  <si>
    <t>Спеціальний фонд</t>
  </si>
  <si>
    <t>Всього штатних одиниць</t>
  </si>
  <si>
    <t>затверджено</t>
  </si>
  <si>
    <t>6.</t>
  </si>
  <si>
    <t>Коли та яким документом затверджена</t>
  </si>
  <si>
    <t>7.</t>
  </si>
  <si>
    <t>Причини виникнення заборгованості</t>
  </si>
  <si>
    <t>(прізвище та ініціали)</t>
  </si>
  <si>
    <t>Виконавчий комітет Сумської міської ради</t>
  </si>
  <si>
    <t>Медикаменти та перев'язувальні матеріали</t>
  </si>
  <si>
    <t>Продукти харчування</t>
  </si>
  <si>
    <t>2110</t>
  </si>
  <si>
    <t>Капітальне будівництво (придбання)</t>
  </si>
  <si>
    <t>Капітальний ремонт</t>
  </si>
  <si>
    <t>Реконструкція та реставрація</t>
  </si>
  <si>
    <t>Створення державних запасів і резервів</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</si>
  <si>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</si>
  <si>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</si>
  <si>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населенню</t>
  </si>
  <si>
    <t>Нерозподілені видатки</t>
  </si>
  <si>
    <t xml:space="preserve">ВСЬОГО </t>
  </si>
  <si>
    <t>-</t>
  </si>
  <si>
    <t>в т.ч бюджет розвитку</t>
  </si>
  <si>
    <t xml:space="preserve">Найменування </t>
  </si>
  <si>
    <t>(найменування головного розпорядника коштів місцевого бюджету)</t>
  </si>
  <si>
    <t>8.</t>
  </si>
  <si>
    <t>Показники</t>
  </si>
  <si>
    <t>Одиниця виміру</t>
  </si>
  <si>
    <t>Джерело інформації</t>
  </si>
  <si>
    <t>Завдання</t>
  </si>
  <si>
    <t>затрат</t>
  </si>
  <si>
    <t>продукту</t>
  </si>
  <si>
    <t>ефективності</t>
  </si>
  <si>
    <t>якості</t>
  </si>
  <si>
    <t>10.</t>
  </si>
  <si>
    <t>11.</t>
  </si>
  <si>
    <t>11.1.</t>
  </si>
  <si>
    <t>Код програми/КТКВК</t>
  </si>
  <si>
    <t>12.</t>
  </si>
  <si>
    <t>13.</t>
  </si>
  <si>
    <t>14.</t>
  </si>
  <si>
    <t>грн.</t>
  </si>
  <si>
    <t>Мета діяльності головного розпорядника коштів місцевого бюджету</t>
  </si>
  <si>
    <t>Інші надходження спеціального фонду</t>
  </si>
  <si>
    <t>Запозичення</t>
  </si>
  <si>
    <t>Кошти, що передаються із загального фонду до спеціального фонду (бюджету розвитку)</t>
  </si>
  <si>
    <t xml:space="preserve">На кінець періоду </t>
  </si>
  <si>
    <t>Відповідальний
виконавець</t>
  </si>
  <si>
    <t>(грн.)</t>
  </si>
  <si>
    <t>разом
(3+4)</t>
  </si>
  <si>
    <t>разом
(7+8)</t>
  </si>
  <si>
    <t>разом
(11+12)</t>
  </si>
  <si>
    <t>Підпрограма 1</t>
  </si>
  <si>
    <t>Підпрограма 2</t>
  </si>
  <si>
    <t>у тому числі оплата праці штатних одиниць за загальним фондом, що враховані також у спеціальному фонді</t>
  </si>
  <si>
    <t>№
з/п</t>
  </si>
  <si>
    <t>Касові видатки/ надання кредитів</t>
  </si>
  <si>
    <t>(6–5)</t>
  </si>
  <si>
    <t>Затверджені призначення</t>
  </si>
  <si>
    <t>Граничний обсяг</t>
  </si>
  <si>
    <t>Найменування</t>
  </si>
  <si>
    <t>Обсяг видатків/ надання кредитів, необхідний для виконання статей (пунктів) (тис.грн.)</t>
  </si>
  <si>
    <t>Заходи, яких необхідно вжити для забезпечення виконання статей (пунктів) нормативно-правового акта в межах граничного обсягу</t>
  </si>
  <si>
    <t xml:space="preserve">Статті (пункти) нормативно-правового акта </t>
  </si>
  <si>
    <t>Обсяг видатків/надання кредитів, не забезпечений граничним обсягом (тис.грн.) (4-5)</t>
  </si>
  <si>
    <t>необхідно додатково +</t>
  </si>
  <si>
    <t>……</t>
  </si>
  <si>
    <t>індикативні прогнозні показники</t>
  </si>
  <si>
    <t>Оплата праці</t>
  </si>
  <si>
    <t>Нарахування на оплату праці</t>
  </si>
  <si>
    <t>Предмети, матеріали, обладнання та інвентар</t>
  </si>
  <si>
    <t>Інші видатки</t>
  </si>
  <si>
    <t>Придбання обладнання і предметів довгострокового користування</t>
  </si>
  <si>
    <t>Придбання землі та нематеріальних активів</t>
  </si>
  <si>
    <t>Капітальні трансферти урядам іноземних держав та міжнародним організаціям</t>
  </si>
  <si>
    <t xml:space="preserve">      Управління на рівні районів, міст, районів у містах.</t>
  </si>
  <si>
    <t>091106</t>
  </si>
  <si>
    <t>%</t>
  </si>
  <si>
    <t xml:space="preserve">Власні надходження бюджетних установ </t>
  </si>
  <si>
    <t xml:space="preserve"> - </t>
  </si>
  <si>
    <t>Завдання 2</t>
  </si>
  <si>
    <t>2018 рік</t>
  </si>
  <si>
    <t>Погашено кредиторську заборгованість за рахунок коштів</t>
  </si>
  <si>
    <t>14.4.</t>
  </si>
  <si>
    <t>15.</t>
  </si>
  <si>
    <t>граничний обсяг</t>
  </si>
  <si>
    <t>Зміна результативних показників, які характеризують виконання бюджетної програми, у разі передбачення додаткових коштів:</t>
  </si>
  <si>
    <t>(грн)</t>
  </si>
  <si>
    <t>разом (4+5)</t>
  </si>
  <si>
    <t>разом (8+9)</t>
  </si>
  <si>
    <t>розрахункові дані</t>
  </si>
  <si>
    <t>2019 рік</t>
  </si>
  <si>
    <t>Планується погасити кредиторську заборгованість за рахунок коштів</t>
  </si>
  <si>
    <t>Вжиті заходи щодо погашення заборгованості</t>
  </si>
  <si>
    <t xml:space="preserve">Затверджено з урахуванням змін </t>
  </si>
  <si>
    <t>Перший заступник міського голови</t>
  </si>
  <si>
    <t>В.В.Войтенко</t>
  </si>
  <si>
    <t>Обсяг видатків/надання кредитів, врахований у граничному обсязі (тис.грн.)</t>
  </si>
  <si>
    <t>2020 рік (прогноз)</t>
  </si>
  <si>
    <t>Додаток 1</t>
  </si>
  <si>
    <t>до пункту 2 розділу І Інструкції</t>
  </si>
  <si>
    <t>з підготовки бюджетних запитів</t>
  </si>
  <si>
    <t>2020 рік
(прогноз)</t>
  </si>
  <si>
    <t>2020 рік</t>
  </si>
  <si>
    <t>Дебіторська заборгованість на 01.01.2017</t>
  </si>
  <si>
    <t>Нормативно-правові акти, виконання яких у 2018 році не забезпечено граничним обсягом видатків/надання кредитів загального фонду</t>
  </si>
  <si>
    <t>Аналіз управління бюджетними зобов’язаннями та пропозиції щодо упорядкування бюджетних зобов’язань у 2018 році</t>
  </si>
  <si>
    <t>Додаток 3</t>
  </si>
  <si>
    <t>Додаток 2</t>
  </si>
  <si>
    <t>Наслідки, які настають у разі, якщо додаткові кошти не будуть передбачені у 2018 році, та альтернативні заходи, яких необхідно вжити для забезпечення виконання бюджетної програми</t>
  </si>
  <si>
    <t>2020 рік 
(прогноз)</t>
  </si>
  <si>
    <t>2020 рік (прогноз) у межах доведених індикативних прогнозних показників</t>
  </si>
  <si>
    <t>2020 рік (прогноз) зміни у разі передбачення додаткових коштів</t>
  </si>
  <si>
    <t>Нормативно-правовий акт</t>
  </si>
  <si>
    <t>Економічна класифікація видатків бюджету/
класифікація кредитування бюджету</t>
  </si>
  <si>
    <t>(0) (2)</t>
  </si>
  <si>
    <t>(0) (2) (1)</t>
  </si>
  <si>
    <t>Вшанування громадян, яки зробили особистий внесок до економічного та соціально-культурного розвитку міста Суми  та піднесення його статусу завдяки їх громадянської та політичної діяльності</t>
  </si>
  <si>
    <t>Виготовлення та придбання комплектів атрибутів  звання «Почесний громадянин міста Суми</t>
  </si>
  <si>
    <t>Показник затрат</t>
  </si>
  <si>
    <t>Кількість осіб , яким присвоєно звання «Почесний громадянин міста Суми</t>
  </si>
  <si>
    <t>проект рішенняСМР "Про Програму фінансового забезпечення нагородження відзнаками Сумської міської ради та Сумського міського голови на 2017-2019 роки",  розрахунок до бюджетного запиту</t>
  </si>
  <si>
    <t>Показник продукту</t>
  </si>
  <si>
    <t xml:space="preserve"> кількість коларів до звання «Почесний громадянин міста Суми</t>
  </si>
  <si>
    <t>одн.</t>
  </si>
  <si>
    <t>кількість посвідчень до звання «Почесний громадянин міста Суми</t>
  </si>
  <si>
    <t>Показник ефективності</t>
  </si>
  <si>
    <t>середня вартість посвідчення</t>
  </si>
  <si>
    <t>рішення Сумської міської ради від 21 грудня 2016 року № 1551-МР "Про Програму фінансового забезпечення нагородження відзнаками Сумської міської ради та Сумського міського голови на 2017-2019 роки" .,  розрахунок до бюджетного запиту</t>
  </si>
  <si>
    <t xml:space="preserve"> "Програма енергозбереження та енергоефективності в бюджетній сфері м.Суми на 2017-2019 роки»</t>
  </si>
  <si>
    <t>Підпрограма: Виконання  міської  "Програми енергозбереження та енергоефективності в бюджетній сфері м.Суми на 2017-2019 роки»</t>
  </si>
  <si>
    <r>
      <t>-</t>
    </r>
    <r>
      <rPr>
        <b/>
        <u val="single"/>
        <sz val="12"/>
        <rFont val="Times New Roman"/>
        <family val="1"/>
      </rPr>
      <t xml:space="preserve"> </t>
    </r>
    <r>
      <rPr>
        <sz val="12"/>
        <rFont val="Times New Roman"/>
        <family val="1"/>
      </rPr>
      <t>кількість посвідчень до звання «Почесний громадянин міста Суми, шт</t>
    </r>
  </si>
  <si>
    <r>
      <t xml:space="preserve">- </t>
    </r>
    <r>
      <rPr>
        <sz val="12"/>
        <rFont val="Times New Roman"/>
        <family val="1"/>
      </rPr>
      <t>середня вартість виготовлення  колару  до звання «Почесний громадянин міста Суми», грн.</t>
    </r>
  </si>
  <si>
    <t xml:space="preserve">рішення Сумської міської ради від 21 грудня 2016 року № 1548 − МР (зі змінами). </t>
  </si>
  <si>
    <t xml:space="preserve"> «Програма підвищення енергоефективності в бюджетній сфері міста Суми на 2017-2019 роки» </t>
  </si>
  <si>
    <t xml:space="preserve"> "Виконання міської  «Програми підвищення енергоефективності в бюджетній сфері міста Суми на 2017-2019 роки» </t>
  </si>
  <si>
    <t>0217680</t>
  </si>
  <si>
    <t>Інші поточні видатки</t>
  </si>
  <si>
    <t>"Членські внески до асоціацій органів місцевого самоврядування"</t>
  </si>
  <si>
    <t xml:space="preserve"> Забезпечення узгодження дій органів місцевого самоврядування міського рівня щодо захисту прав та інтересів територіальних громад міст, спиряння їх соціально-економічному та культурному розвитку</t>
  </si>
  <si>
    <t>обсяг видатків</t>
  </si>
  <si>
    <t>кількість населення міста</t>
  </si>
  <si>
    <t>Статистичний бюлетень "Економічне та соціальне становище міста Суми"</t>
  </si>
  <si>
    <t>кількість заходів загальноміського характеру з охорони громадського порядку</t>
  </si>
  <si>
    <t>середні витрати на 1 особу</t>
  </si>
  <si>
    <t>сума вступного внеску</t>
  </si>
  <si>
    <t>сума щорічного внеску</t>
  </si>
  <si>
    <t xml:space="preserve">  Внескі органами місцевого самоврядування до Асоціації «Енергоефективні міста України» </t>
  </si>
  <si>
    <t>Завдання.Сплата членських внесків до Асоціації міст України</t>
  </si>
  <si>
    <t xml:space="preserve">Забезпечення сплати внесків органами місцевого самоврядування до Асоціації «Енергоефективні міста України» </t>
  </si>
  <si>
    <t>Забезпечення узгодження дій органів місцевого самоврядування міського рівня щодо захисту прав та інтересів територіальних громад міст, спиряння їх соціально-економічному та культурному розвитку (сплата членських внесків до Асоціації міст України")</t>
  </si>
  <si>
    <t>(0) (2) (1) (7 ) (6 ) (8 ) (0 )</t>
  </si>
  <si>
    <t>Бюджетний запит на 2019-2021 роки індивідуальний, Форма 2019-2</t>
  </si>
  <si>
    <t>(код Типової відомчої класифікації видатків та кредитування місцевих бюджетів)</t>
  </si>
  <si>
    <t>(код Програмної класифікації видатків та кредитування місцевих бюджетів)</t>
  </si>
  <si>
    <t>1)</t>
  </si>
  <si>
    <t>(найменування відповідного виконавця )</t>
  </si>
  <si>
    <r>
      <t xml:space="preserve">Мета: </t>
    </r>
    <r>
      <rPr>
        <sz val="12"/>
        <rFont val="Times New Roman"/>
        <family val="1"/>
      </rPr>
      <t xml:space="preserve">  забезпечення узгодження дій органів місцевого самоврядування міського рівня щодо захисту прав та інтересів теріторіальних громад міст, сприяння їх соціально-економічному та культурному розвитку,підвищення ефективності використання енергетичних ресурсів, посилення енергетичної безпеки, покращення якості енергетичних послуг, захисту довкілля та забезпечення сталого розвитку громади. Просування ідеї сталого енергетичного розвитку громади, створення можливостей мешканцям безпосередньо скористатися перевагами більш розумного використання енергії, формування свідомості громадян щодо ощадливого ставлення до енергії та протидії змінам клімату.               .</t>
    </r>
    <r>
      <rPr>
        <b/>
        <sz val="12"/>
        <rFont val="Times New Roman"/>
        <family val="1"/>
      </rPr>
      <t xml:space="preserve"> Строки реалізації: </t>
    </r>
    <r>
      <rPr>
        <sz val="12"/>
        <rFont val="Times New Roman"/>
        <family val="1"/>
      </rPr>
      <t>2019 -2021 роки.</t>
    </r>
  </si>
  <si>
    <t>2)</t>
  </si>
  <si>
    <t>3)</t>
  </si>
  <si>
    <t>(Найменування бюджетної програми згідно з Типовою програмною класифікацією видатків та кредитування місцевих бюджетів)</t>
  </si>
  <si>
    <t>мета бюджетної програми, строки її реалізації;</t>
  </si>
  <si>
    <t>завдання бюджетної програми;</t>
  </si>
  <si>
    <t>підстави для реалізації бюджетної програми;</t>
  </si>
  <si>
    <t>Надходження для виконання бюджетної програми:</t>
  </si>
  <si>
    <t>2017 рік (звіт)</t>
  </si>
  <si>
    <t>2018 рік (затверджено)</t>
  </si>
  <si>
    <t>2019 (проект)</t>
  </si>
  <si>
    <t>у тому числі
бюджет розвитку</t>
  </si>
  <si>
    <t>разом (3+4)</t>
  </si>
  <si>
    <t>разом (7+8)</t>
  </si>
  <si>
    <t>разом (11+123)</t>
  </si>
  <si>
    <t>2021 рік (прогноз)</t>
  </si>
  <si>
    <t>Витрати за кодами Економічної класифікації видатків/Класифікації кредитування бюджету:</t>
  </si>
  <si>
    <t>Код Економічної класифікації видатків бюджету</t>
  </si>
  <si>
    <t>разом (11+12)</t>
  </si>
  <si>
    <t>Код Класифікації кредитування бюджету</t>
  </si>
  <si>
    <t>4)</t>
  </si>
  <si>
    <t>УСЬОГО</t>
  </si>
  <si>
    <t>Бюджетний запит на 2019-2021 роки загальний, Форма 2019-1</t>
  </si>
  <si>
    <t xml:space="preserve">Розподіл граничного обсягу витрат загального фонду місцевого бюджету на 2019 рік та індикативних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</si>
  <si>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</si>
  <si>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</si>
  <si>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2017 рік
(звіт)</t>
  </si>
  <si>
    <t>2018 рік
(затверджено)</t>
  </si>
  <si>
    <t>2019 рік
(проект)</t>
  </si>
  <si>
    <t>2021 рік
(прогноз)</t>
  </si>
  <si>
    <t>Витрати за напрямами використання бюджетних коштів:</t>
  </si>
  <si>
    <t>витрати за напрямами використання бюджетних коштів у 2017-2019 роках:</t>
  </si>
  <si>
    <t>Напрями використання бюджетних коштів</t>
  </si>
  <si>
    <t xml:space="preserve">Розподіл граничного обсягу витрат спеціального фонду місцевого бюджету на 2019 рік та індикативних </t>
  </si>
  <si>
    <t>Найменування бюджетної програми згідно з Типовою програмною класифікацією видатків та кредитування місцевих бюджетів</t>
  </si>
  <si>
    <t xml:space="preserve"> річний звіт, розрахунок до кошторису, до  бюджетного запиту.</t>
  </si>
  <si>
    <t>разом (5+6)</t>
  </si>
  <si>
    <t>разом 
(11+12)</t>
  </si>
  <si>
    <t xml:space="preserve"> річний звіт, розрахунок до кошторису, до бюджетного запиту.</t>
  </si>
  <si>
    <t>Положення про сплату вступних та членських внесків органами місцевого самоврядування до Асоціації «Енергоефективні міста України», затвердженого загальними зборами Асоціації 13 червня 2016 року</t>
  </si>
  <si>
    <t>прогнозні індикативні показники на 2020-2021 роки</t>
  </si>
  <si>
    <t>Підпрограма: Виконання  міської  "Програми енергозбереження та енергоефективності в бюджетній сфері м.Суми »</t>
  </si>
  <si>
    <t>9. Структура видатків на оплату праці:</t>
  </si>
  <si>
    <t>2021 (прогноз)</t>
  </si>
  <si>
    <t>10. Чисельність зайнятих у бюджетних установах:</t>
  </si>
  <si>
    <t xml:space="preserve">2018 рік </t>
  </si>
  <si>
    <t>2021 рік</t>
  </si>
  <si>
    <t xml:space="preserve">Найменування місцевої/регіональної програми </t>
  </si>
  <si>
    <t>Програма економічного і соціального розвитку міста Суми на 2018 рік та основні напрями розвитку на 2019-2020 роки</t>
  </si>
  <si>
    <t>Виконання міської "Програми економічного і соціального розвитку міста Суми на 2018 рік та основні напрями розвитку на 2019-2020 роки"</t>
  </si>
  <si>
    <t>Підпрограма: Виконання  міської  "Програми економічного і соціального розвитку міста Суми на 2018 рік та основні напрями розвитку на 2019-2020 роки "</t>
  </si>
  <si>
    <t>"Програма економічного і соціального розвитку міста Суми на 2018 рік та основні напрями розвитку на 2019-2020 роки"</t>
  </si>
  <si>
    <t xml:space="preserve"> Конституція України, Бюджетний кодекс України,  наказ Міністерства фінансів України від 27.07.2011 року №945 "Про затвердження Примірного переліку результативних показників бюджетних програм для місцевих бюджетів за видатками, що можуть здійснюватись  з усіх місцевих бюджетів" (зі змінами),наказ Міністерства фінансів України від 20.09.2017 року № 793 "Про затвердження складових програмної класифікації видатків та кредитування місцевих бюджетів", наказ Міністерства фінансів України від 26.08.2014року №836 "Про деякі питання проведення запровадження програмно-цільового методу складання та виконання місцевих бюджетів",  рішення Сумської міської ради від 21 грудня 2016 року № 1548 − МР «Про Програму підвищення енергоефективності в бюджетній сфері міста Суми на 2017-2019 роки» (зі змінами);рішення Сумської міської ради від 21 грудня 2017 року № 2910-МР " Про програму економічного і соціального розвитку міста Суми на 2018 рік та основні напрями розвитку на 2019-2020 роки(зі змінами).</t>
  </si>
  <si>
    <t>рішення Сумської міської ради від 21 грудня 2017 року № 2910-МР (зі змінами)</t>
  </si>
  <si>
    <t>2019 рік (проект)</t>
  </si>
  <si>
    <t>Об'єкти, які виконуються в межах бюджетної програми/підпрограми за рахунок коштів бюджету розвитку у 2017-2019 роках:</t>
  </si>
  <si>
    <t>Найменування об'єкта відповідно до проектно-кошторисної документації</t>
  </si>
  <si>
    <t>Строк реалізації об'єкта (рік початку і завершення)</t>
  </si>
  <si>
    <t xml:space="preserve">Загальна вартість об'єкту </t>
  </si>
  <si>
    <t xml:space="preserve"> 2018 рік (затверджено)</t>
  </si>
  <si>
    <t xml:space="preserve"> 2019 рік (проект)</t>
  </si>
  <si>
    <t xml:space="preserve"> 2020 рік (прогноз)</t>
  </si>
  <si>
    <t>спеціальний фонд
(бюджет розвитку)</t>
  </si>
  <si>
    <t>рівень будівельної готовності об'єкта на кінець бюджетного періоду, %</t>
  </si>
  <si>
    <t>Аналіз результатів, досягнутих у наслідок використання коштів загального фонду бюджету у 2017 році, очікувані результати у 2018 році, обґрунтування необхідності передбачення витрат на 2019 - 2021 роки.</t>
  </si>
  <si>
    <t>Код Економічної класифікації видатків бюджету/Код Класифікації кредитування бюджету</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</si>
  <si>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</si>
  <si>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</si>
  <si>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</si>
  <si>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Бюджетні зобов’язання (4+6)</t>
  </si>
  <si>
    <t>Кредиторська заборгованість на початок поточного бюджетного періоду</t>
  </si>
  <si>
    <t>Очікуваний обсяг взяття поточних зобов’язань
(3-5)</t>
  </si>
  <si>
    <t>Можлива кредиторська заборгованість на початок планового бюджетного періоду
(4-5-6)</t>
  </si>
  <si>
    <t>Очікуваний обсяг взяття поточних зобов’язань
(8-10)</t>
  </si>
  <si>
    <t>Дебіторська заборгованість на 01.01.2018</t>
  </si>
  <si>
    <t>Очікувана дебіторська заборгованість на 01.01.2019</t>
  </si>
  <si>
    <t>Підстави та обгрунтування видатків спеціального фонду на 2019 рік та на 2020-2021 роки за рахунок надходжень до спеціального фонду, аналіз результатів, досягнутих унаслідок використання коштів спеціального фонду бюджету у 2017 році, та очікувані результати у 2018 році.</t>
  </si>
  <si>
    <t>Бюджетний запит на 2019-2021 роки додатковий, Форма 2019-3</t>
  </si>
  <si>
    <t>Додаткові витрати  місцевого бюджету:</t>
  </si>
  <si>
    <t xml:space="preserve">Обґрунтування необхідності додаткових коштів  на 2019 рік
</t>
  </si>
  <si>
    <t>2019 рік (проект) в межах доведених граничних обсягів</t>
  </si>
  <si>
    <t>2019 рік (проект) зміни у разі виділення додаткових коштів</t>
  </si>
  <si>
    <t>2021 рік 
(прогноз)</t>
  </si>
  <si>
    <t xml:space="preserve">Обґрунтування необхідності додаткових коштів  на 2020-2021 роки </t>
  </si>
  <si>
    <t>необхідно додатково
(+)</t>
  </si>
  <si>
    <t>2021 рік (прогноз) у межах доведених індикативних прогнозних показників</t>
  </si>
  <si>
    <t>2021 рік (прогноз) зміни у разі передбачення додаткових коштів</t>
  </si>
  <si>
    <t>разом
 (7+8)</t>
  </si>
  <si>
    <t>разом (10+11)</t>
  </si>
  <si>
    <t>прогнозних показників на 2020 і 2021 роки за бюджетними програмами</t>
  </si>
  <si>
    <t>Забезпечення сплати  щорічного внеску за членство у «Європейської Енергетичної відзнаці»</t>
  </si>
  <si>
    <t>витрати за напрямами використання бюджетних коштів у 2019-2020 роках:</t>
  </si>
  <si>
    <t>прогнозних показників на 2019 і 2020 роки за бюджетними програмами:</t>
  </si>
  <si>
    <t>Забезпечення сплати членських внесків до ВАОМС "Асоціація міст України"; сплати щорічного членського внеску до «Асоціації енергоефективні міста України»; фінансування сплати щорічного внеску за членство у «Європейської Енергетичної відзнаці».</t>
  </si>
  <si>
    <t>надходження для виконання бюджетної програми у 2017-2019 роках:</t>
  </si>
  <si>
    <t>надходження для виконання бюджетної програми у 2020-2021 роках:</t>
  </si>
  <si>
    <t>видатки за кодами Економічної класифікації видатків бюджету у 2017-2019 роках:</t>
  </si>
  <si>
    <t>надання кредитів за кодами Класифікації кредитування бюджету у 2017-2019 роках:</t>
  </si>
  <si>
    <t>видатки за кодами Економічної класифікації видатків бюджету у 2019-2020 роках:</t>
  </si>
  <si>
    <t>надання кредитів за кодами Класифікації кредитування бюджету у 2020-2021 роках:</t>
  </si>
  <si>
    <t xml:space="preserve"> </t>
  </si>
  <si>
    <t>Фінансування сплати щорічного внеску за членство у «Європейської Енергетичної відзнаці»</t>
  </si>
  <si>
    <t>кількість внесків</t>
  </si>
  <si>
    <t>розрахунок до бюджетного запиту на 2019 рік</t>
  </si>
  <si>
    <t xml:space="preserve">проект рішення Сумської міської ради «Про приєднання до Європейської Енергетичної відзнаки» </t>
  </si>
  <si>
    <t xml:space="preserve">«Меморандум про взаєморозуміння між Асоціацією «Енергоефективні міста України» та Сумською міською радою міста" </t>
  </si>
  <si>
    <t xml:space="preserve">  Фінансування сплати щорічного внеску за членство у «Європейської Енергетичної відзнаці»</t>
  </si>
  <si>
    <t>У 2017 році заплановані кошти для сплати членських внесків до асоціації міст України та до Асоціації "Енерегоефективні міста України" використані за призначенням. На 2018 рік заплановано кошти  для сплати членських внесків до асоціації міст України та до Асоціації "Енерегоефективні міста України", враховуючи кількість населення міста Суми.На 2019 рік заплановано кошти  для сплати членських внесків до асоціації міст України та до Асоціації "Енерегоефективні міста України" враховуючи кількість населення міста Суми, та кошти на фінансування сплати щорічного внеску за членство у «Європейської Енергетичної відзнаці».</t>
  </si>
  <si>
    <t>Бюджетні зобов'язання у 2017-2019 роках:</t>
  </si>
  <si>
    <t xml:space="preserve">кредиторська заборгованість  місцевого бюджету у 2017 році:             </t>
  </si>
  <si>
    <t xml:space="preserve">кредиторська заборгованість місцевого бюджету у 2018-2019 роках:                                 </t>
  </si>
  <si>
    <t xml:space="preserve">дебіторська заборгованость в 2017-2018 роках:      </t>
  </si>
  <si>
    <t>додаткові витрати на 2019 (плановий) рік за бюджетними програмами:</t>
  </si>
  <si>
    <t>додаткові витрати на 2020-2021 роки за бюджетними програмами:</t>
  </si>
  <si>
    <t>Зміна результативних показників бюджетної програми у разі передбачення додаткових коштів:</t>
  </si>
  <si>
    <t>Наслідки у разі, якщо додаткові кошти не будуть передбачені у 2020-2021 роках, та альтернативні заходи, яких необхідно вжити для забезпечення виконання бюджетної програми:</t>
  </si>
  <si>
    <t>результативні показники бюджетної програми у 2020-2021 роках:</t>
  </si>
  <si>
    <t>результативні показники бюджетної програми у 2017-2019 роках:</t>
  </si>
  <si>
    <t xml:space="preserve">Результативні показники бюджетної програми: </t>
  </si>
  <si>
    <t>місцеві/регіональні   програми, які виконуються в межах  бюджетної програми у 2017-2019 роках:</t>
  </si>
  <si>
    <t>місцеві/регіональні програми, які виконуються в межах  бюджетної програми у 2020-2021 роках:</t>
  </si>
  <si>
    <t>на 2019-2021 роки</t>
  </si>
  <si>
    <t>(грн).</t>
  </si>
  <si>
    <t>Мета  та завдання бюджетної програми на 2019-2021 роки:</t>
  </si>
  <si>
    <t>Місцеві/регіональні  програми, які виконуються в межах  бюджетної програми:</t>
  </si>
  <si>
    <t xml:space="preserve"> В.В.Цилюрик</t>
  </si>
  <si>
    <t xml:space="preserve">Заступник начальника відділу бухгалтерського обліку та звітності         
</t>
  </si>
  <si>
    <t xml:space="preserve">Заступник начальника відділу бухгалтерського обліку та звітності         </t>
  </si>
  <si>
    <t>В.В.Цилюрик</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</si>
</sst>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0.000000"/>
    <numFmt numFmtId="195" formatCode="0.00000"/>
    <numFmt numFmtId="196" formatCode="0.0000"/>
    <numFmt numFmtId="197" formatCode="#,##0.0"/>
  </numFmts>
  <fonts count="77">
    <font>
      <sz val="12"/>
      <name val="Times New Roman"/>
      <family val="0"/>
    </font>
    <font>
      <b/>
      <sz val="12"/>
      <name val="Times New Roman"/>
      <family val="1"/>
    </font>
    <font>
      <sz val="10"/>
      <name val="Times New Roman"/>
      <family val="1"/>
    </font>
    <font>
      <sz val="11"/>
      <name val="Times New Roman"/>
      <family val="1"/>
    </font>
    <font>
      <sz val="9"/>
      <name val="Times New Roman"/>
      <family val="1"/>
    </font>
    <font>
      <b/>
      <sz val="11"/>
      <name val="Times New Roman"/>
      <family val="1"/>
    </font>
    <font>
      <b/>
      <sz val="10"/>
      <name val="Times New Roman"/>
      <family val="1"/>
    </font>
    <font>
      <sz val="8"/>
      <name val="Times New Roman"/>
      <family val="1"/>
    </font>
    <font>
      <b/>
      <sz val="14"/>
      <name val="Times New Roman"/>
      <family val="1"/>
    </font>
    <font>
      <u val="single"/>
      <sz val="12"/>
      <color indexed="12"/>
      <name val="Times New Roman"/>
      <family val="1"/>
    </font>
    <font>
      <u val="single"/>
      <sz val="12"/>
      <color indexed="36"/>
      <name val="Times New Roman"/>
      <family val="1"/>
    </font>
    <font>
      <sz val="10"/>
      <color indexed="8"/>
      <name val="Times New Roman CE"/>
      <family val="0"/>
    </font>
    <font>
      <sz val="12"/>
      <name val="Arial Cyr"/>
      <family val="0"/>
    </font>
    <font>
      <i/>
      <sz val="12"/>
      <name val="Times New Roman"/>
      <family val="1"/>
    </font>
    <font>
      <i/>
      <sz val="9"/>
      <name val="Times New Roman"/>
      <family val="1"/>
    </font>
    <font>
      <i/>
      <sz val="11"/>
      <name val="Times New Roman"/>
      <family val="1"/>
    </font>
    <font>
      <sz val="11"/>
      <name val="Times New Roman CE"/>
      <family val="1"/>
    </font>
    <font>
      <sz val="10"/>
      <name val="Times New Roman CE"/>
      <family val="1"/>
    </font>
    <font>
      <sz val="12"/>
      <color indexed="21"/>
      <name val="Times New Roman"/>
      <family val="1"/>
    </font>
    <font>
      <b/>
      <sz val="12"/>
      <color indexed="21"/>
      <name val="Times New Roman"/>
      <family val="1"/>
    </font>
    <font>
      <sz val="10"/>
      <color indexed="21"/>
      <name val="Times New Roman"/>
      <family val="1"/>
    </font>
    <font>
      <b/>
      <sz val="13"/>
      <name val="Times New Roman"/>
      <family val="1"/>
    </font>
    <font>
      <b/>
      <sz val="10"/>
      <name val="Times New Roman CE"/>
      <family val="0"/>
    </font>
    <font>
      <b/>
      <i/>
      <sz val="10"/>
      <name val="Times New Roman"/>
      <family val="1"/>
    </font>
    <font>
      <sz val="11"/>
      <name val="Times New Roman Cyr"/>
      <family val="0"/>
    </font>
    <font>
      <b/>
      <i/>
      <sz val="12"/>
      <name val="Times New Roman"/>
      <family val="1"/>
    </font>
    <font>
      <sz val="12"/>
      <color indexed="12"/>
      <name val="Times New Roman"/>
      <family val="1"/>
    </font>
    <font>
      <b/>
      <sz val="12"/>
      <color indexed="12"/>
      <name val="Times New Roman"/>
      <family val="1"/>
    </font>
    <font>
      <i/>
      <sz val="10"/>
      <name val="Times New Roman"/>
      <family val="1"/>
    </font>
    <font>
      <sz val="11"/>
      <color indexed="10"/>
      <name val="Times New Roman"/>
      <family val="1"/>
    </font>
    <font>
      <b/>
      <i/>
      <sz val="10"/>
      <name val="Times New Roman CE"/>
      <family val="0"/>
    </font>
    <font>
      <b/>
      <sz val="9"/>
      <name val="Times New Roman"/>
      <family val="1"/>
    </font>
    <font>
      <b/>
      <sz val="11"/>
      <name val="Times New Roman CE"/>
      <family val="0"/>
    </font>
    <font>
      <b/>
      <u val="single"/>
      <sz val="12"/>
      <name val="Times New Roman"/>
      <family val="1"/>
    </font>
    <font>
      <b/>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56"/>
      <name val="Times New Roman"/>
      <family val="1"/>
    </font>
    <font>
      <b/>
      <sz val="12"/>
      <color indexed="60"/>
      <name val="Times New Roman"/>
      <family val="1"/>
    </font>
    <font>
      <sz val="12"/>
      <color indexed="60"/>
      <name val="Times New Roman"/>
      <family val="1"/>
    </font>
    <font>
      <sz val="11"/>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3"/>
      <name val="Times New Roman"/>
      <family val="1"/>
    </font>
    <font>
      <b/>
      <sz val="12"/>
      <color rgb="FFC00000"/>
      <name val="Times New Roman"/>
      <family val="1"/>
    </font>
    <font>
      <sz val="12"/>
      <color rgb="FFC00000"/>
      <name val="Times New Roman"/>
      <family val="1"/>
    </font>
    <font>
      <sz val="11"/>
      <color rgb="FFC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7" borderId="7" applyNumberFormat="0" applyAlignment="0" applyProtection="0"/>
    <xf numFmtId="0" fontId="66" fillId="0" borderId="0" applyNumberFormat="0" applyFill="0" applyBorder="0" applyAlignment="0" applyProtection="0"/>
    <xf numFmtId="0" fontId="67" fillId="28" borderId="0" applyNumberFormat="0" applyBorder="0" applyAlignment="0" applyProtection="0"/>
    <xf numFmtId="0" fontId="0" fillId="0" borderId="0">
      <alignment/>
      <protection/>
    </xf>
    <xf numFmtId="0" fontId="12" fillId="0" borderId="0">
      <alignment/>
      <protection/>
    </xf>
    <xf numFmtId="0" fontId="10" fillId="0" borderId="0" applyNumberFormat="0" applyFill="0" applyBorder="0" applyAlignment="0" applyProtection="0"/>
    <xf numFmtId="0" fontId="68" fillId="29" borderId="0" applyNumberFormat="0" applyBorder="0" applyAlignment="0" applyProtection="0"/>
    <xf numFmtId="0" fontId="6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2" fillId="31" borderId="0" applyNumberFormat="0" applyBorder="0" applyAlignment="0" applyProtection="0"/>
  </cellStyleXfs>
  <cellXfs count="449">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0" xfId="0" applyFont="1" applyAlignment="1">
      <alignment horizontal="center"/>
    </xf>
    <xf numFmtId="0" fontId="2" fillId="0" borderId="10" xfId="0" applyFont="1" applyBorder="1" applyAlignment="1">
      <alignment horizontal="left" vertical="center" wrapText="1"/>
    </xf>
    <xf numFmtId="0" fontId="4" fillId="0" borderId="0" xfId="0" applyFont="1" applyAlignment="1">
      <alignment horizontal="center" vertical="top"/>
    </xf>
    <xf numFmtId="0" fontId="5" fillId="0" borderId="0" xfId="0" applyFont="1" applyAlignment="1">
      <alignment/>
    </xf>
    <xf numFmtId="0" fontId="4" fillId="0" borderId="10" xfId="0" applyFont="1" applyBorder="1" applyAlignment="1">
      <alignment horizontal="center" vertical="center" wrapText="1"/>
    </xf>
    <xf numFmtId="0" fontId="1" fillId="0" borderId="0" xfId="0" applyFont="1" applyAlignment="1">
      <alignment vertical="top"/>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0" xfId="0" applyFont="1" applyAlignment="1">
      <alignment horizontal="right"/>
    </xf>
    <xf numFmtId="16" fontId="1" fillId="0" borderId="0" xfId="0" applyNumberFormat="1" applyFont="1" applyAlignment="1">
      <alignment horizontal="right"/>
    </xf>
    <xf numFmtId="192" fontId="2" fillId="0" borderId="10" xfId="0" applyNumberFormat="1" applyFont="1" applyBorder="1" applyAlignment="1">
      <alignment horizontal="center" vertical="center" wrapText="1"/>
    </xf>
    <xf numFmtId="0" fontId="0" fillId="0" borderId="0" xfId="0" applyFont="1" applyAlignment="1">
      <alignment/>
    </xf>
    <xf numFmtId="0" fontId="6"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49" fontId="1" fillId="0" borderId="0" xfId="0" applyNumberFormat="1" applyFont="1" applyBorder="1" applyAlignment="1">
      <alignment horizontal="center"/>
    </xf>
    <xf numFmtId="49" fontId="1" fillId="0" borderId="0" xfId="0" applyNumberFormat="1" applyFont="1" applyBorder="1" applyAlignment="1">
      <alignment/>
    </xf>
    <xf numFmtId="0" fontId="1" fillId="0" borderId="0" xfId="0" applyFont="1" applyAlignment="1">
      <alignment horizontal="center"/>
    </xf>
    <xf numFmtId="0" fontId="1" fillId="0" borderId="0" xfId="0" applyFont="1" applyBorder="1" applyAlignment="1">
      <alignment/>
    </xf>
    <xf numFmtId="0" fontId="1" fillId="0" borderId="0" xfId="0" applyFont="1" applyAlignment="1">
      <alignment horizontal="right" vertical="top"/>
    </xf>
    <xf numFmtId="49" fontId="2" fillId="0" borderId="10" xfId="0" applyNumberFormat="1" applyFont="1" applyFill="1" applyBorder="1" applyAlignment="1">
      <alignment horizontal="center" vertical="center" wrapText="1"/>
    </xf>
    <xf numFmtId="0" fontId="1" fillId="0" borderId="0" xfId="0" applyFont="1" applyFill="1" applyAlignment="1">
      <alignment/>
    </xf>
    <xf numFmtId="0" fontId="14" fillId="0" borderId="10" xfId="0" applyFont="1" applyBorder="1" applyAlignment="1">
      <alignment horizontal="center" vertical="center" wrapText="1"/>
    </xf>
    <xf numFmtId="0" fontId="3" fillId="0" borderId="0" xfId="0" applyFont="1" applyFill="1" applyAlignment="1">
      <alignment horizontal="right"/>
    </xf>
    <xf numFmtId="0" fontId="2" fillId="0" borderId="0" xfId="0" applyFont="1" applyBorder="1" applyAlignment="1">
      <alignment horizontal="center"/>
    </xf>
    <xf numFmtId="0" fontId="0" fillId="0" borderId="0" xfId="0" applyFont="1" applyBorder="1" applyAlignment="1">
      <alignment horizontal="center"/>
    </xf>
    <xf numFmtId="0" fontId="2" fillId="0" borderId="0" xfId="0" applyFont="1" applyBorder="1" applyAlignment="1">
      <alignment/>
    </xf>
    <xf numFmtId="0" fontId="2" fillId="0" borderId="10" xfId="0" applyFont="1" applyBorder="1" applyAlignment="1">
      <alignment horizontal="center" vertical="center" wrapText="1"/>
    </xf>
    <xf numFmtId="0" fontId="3" fillId="0" borderId="0" xfId="0" applyFont="1" applyAlignment="1">
      <alignment horizontal="right"/>
    </xf>
    <xf numFmtId="49" fontId="1" fillId="0" borderId="12"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0" xfId="0" applyNumberFormat="1" applyFont="1" applyFill="1" applyBorder="1" applyAlignment="1">
      <alignment/>
    </xf>
    <xf numFmtId="0" fontId="0" fillId="0" borderId="0" xfId="0" applyFont="1" applyAlignment="1">
      <alignment/>
    </xf>
    <xf numFmtId="0" fontId="17" fillId="0" borderId="10" xfId="0" applyFont="1" applyBorder="1" applyAlignment="1">
      <alignment horizontal="left" vertical="center"/>
    </xf>
    <xf numFmtId="0" fontId="2" fillId="0" borderId="0" xfId="0"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8" fillId="0" borderId="0" xfId="0" applyFont="1" applyAlignment="1">
      <alignment/>
    </xf>
    <xf numFmtId="0" fontId="19" fillId="0" borderId="0" xfId="0" applyFont="1" applyAlignment="1">
      <alignment horizontal="right"/>
    </xf>
    <xf numFmtId="0" fontId="20"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justify"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Alignment="1">
      <alignment vertical="top"/>
    </xf>
    <xf numFmtId="0" fontId="2" fillId="0" borderId="0" xfId="0" applyFont="1" applyAlignment="1">
      <alignment horizontal="center" vertical="top"/>
    </xf>
    <xf numFmtId="0" fontId="0" fillId="0" borderId="0" xfId="0" applyFont="1" applyAlignment="1">
      <alignment horizontal="center" vertical="center"/>
    </xf>
    <xf numFmtId="0" fontId="2" fillId="0" borderId="10" xfId="0" applyFont="1" applyBorder="1" applyAlignment="1">
      <alignment horizontal="center"/>
    </xf>
    <xf numFmtId="0" fontId="1" fillId="0" borderId="0" xfId="0" applyFont="1" applyAlignment="1">
      <alignment vertical="top" wrapText="1"/>
    </xf>
    <xf numFmtId="0" fontId="0" fillId="0" borderId="12" xfId="0" applyFont="1" applyBorder="1" applyAlignment="1">
      <alignment horizontal="center"/>
    </xf>
    <xf numFmtId="0" fontId="21" fillId="0" borderId="0" xfId="0" applyFont="1" applyAlignment="1">
      <alignment horizontal="center" vertical="top" wrapText="1"/>
    </xf>
    <xf numFmtId="0" fontId="21" fillId="0" borderId="0" xfId="0" applyFont="1" applyAlignment="1">
      <alignment horizontal="justify" vertical="top" wrapText="1"/>
    </xf>
    <xf numFmtId="0" fontId="0" fillId="0" borderId="10" xfId="0" applyFont="1" applyBorder="1" applyAlignment="1">
      <alignment/>
    </xf>
    <xf numFmtId="0" fontId="2" fillId="0" borderId="13" xfId="0" applyFont="1" applyFill="1" applyBorder="1" applyAlignment="1">
      <alignment horizontal="center" vertical="center" wrapText="1"/>
    </xf>
    <xf numFmtId="0" fontId="3" fillId="0" borderId="0" xfId="0" applyFont="1" applyAlignment="1">
      <alignment horizontal="center" vertical="top" wrapText="1"/>
    </xf>
    <xf numFmtId="0" fontId="3" fillId="0" borderId="0" xfId="0" applyFont="1" applyBorder="1" applyAlignment="1">
      <alignment horizontal="center" vertical="top" wrapText="1"/>
    </xf>
    <xf numFmtId="1" fontId="2" fillId="0" borderId="10" xfId="0" applyNumberFormat="1" applyFont="1" applyBorder="1" applyAlignment="1">
      <alignment horizontal="center" vertical="center" wrapText="1"/>
    </xf>
    <xf numFmtId="1" fontId="2" fillId="0" borderId="10" xfId="0" applyNumberFormat="1" applyFont="1" applyFill="1" applyBorder="1" applyAlignment="1">
      <alignment horizontal="center" vertical="center" wrapText="1"/>
    </xf>
    <xf numFmtId="1" fontId="6" fillId="0" borderId="10" xfId="54" applyNumberFormat="1" applyFont="1" applyFill="1" applyBorder="1" applyAlignment="1">
      <alignment horizontal="center" vertical="top" wrapText="1"/>
      <protection/>
    </xf>
    <xf numFmtId="1" fontId="6" fillId="0" borderId="10"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wrapText="1"/>
    </xf>
    <xf numFmtId="1" fontId="2"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6" fillId="0" borderId="0" xfId="0" applyFont="1" applyBorder="1" applyAlignment="1">
      <alignment horizontal="center" vertical="center" wrapText="1"/>
    </xf>
    <xf numFmtId="192" fontId="6" fillId="0" borderId="0" xfId="0" applyNumberFormat="1" applyFont="1" applyBorder="1" applyAlignment="1">
      <alignment horizontal="center" vertical="center" wrapText="1"/>
    </xf>
    <xf numFmtId="0" fontId="1" fillId="0" borderId="0" xfId="0" applyFont="1" applyBorder="1" applyAlignment="1">
      <alignment horizont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0" fontId="1" fillId="0" borderId="10" xfId="0" applyFont="1" applyBorder="1" applyAlignment="1">
      <alignment/>
    </xf>
    <xf numFmtId="1"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2" fillId="0" borderId="10" xfId="0" applyFont="1" applyBorder="1" applyAlignment="1">
      <alignment horizontal="center" vertical="center"/>
    </xf>
    <xf numFmtId="0" fontId="2" fillId="32" borderId="10" xfId="0" applyFont="1" applyFill="1" applyBorder="1" applyAlignment="1">
      <alignment horizontal="center" vertical="center" wrapText="1"/>
    </xf>
    <xf numFmtId="0" fontId="2" fillId="32" borderId="13" xfId="0" applyFont="1" applyFill="1" applyBorder="1" applyAlignment="1">
      <alignment horizontal="center" vertical="center" wrapText="1"/>
    </xf>
    <xf numFmtId="1" fontId="2" fillId="32" borderId="13" xfId="0" applyNumberFormat="1"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0" fillId="0" borderId="10" xfId="0" applyFont="1" applyBorder="1" applyAlignment="1">
      <alignment horizontal="center"/>
    </xf>
    <xf numFmtId="2" fontId="2" fillId="0" borderId="10" xfId="0" applyNumberFormat="1" applyFont="1" applyFill="1" applyBorder="1" applyAlignment="1">
      <alignment horizontal="center" vertical="center" wrapText="1"/>
    </xf>
    <xf numFmtId="1" fontId="2" fillId="0" borderId="10" xfId="54" applyNumberFormat="1" applyFont="1" applyFill="1" applyBorder="1" applyAlignment="1">
      <alignment horizontal="center" vertical="top" wrapText="1"/>
      <protection/>
    </xf>
    <xf numFmtId="2" fontId="2" fillId="0" borderId="10" xfId="54" applyNumberFormat="1" applyFont="1" applyFill="1" applyBorder="1" applyAlignment="1">
      <alignment horizontal="center" vertical="top" wrapText="1"/>
      <protection/>
    </xf>
    <xf numFmtId="2" fontId="6" fillId="0" borderId="10" xfId="54" applyNumberFormat="1" applyFont="1" applyFill="1" applyBorder="1" applyAlignment="1">
      <alignment horizontal="center" vertical="top" wrapText="1"/>
      <protection/>
    </xf>
    <xf numFmtId="0" fontId="22" fillId="0" borderId="10" xfId="0" applyFont="1" applyBorder="1" applyAlignment="1">
      <alignment horizontal="left" vertical="top" wrapText="1"/>
    </xf>
    <xf numFmtId="0" fontId="4" fillId="0" borderId="11" xfId="0" applyFont="1" applyBorder="1" applyAlignment="1">
      <alignment horizontal="center" vertical="center" wrapText="1"/>
    </xf>
    <xf numFmtId="1" fontId="2" fillId="0" borderId="10" xfId="0" applyNumberFormat="1" applyFont="1" applyFill="1" applyBorder="1" applyAlignment="1">
      <alignment horizontal="center" vertical="center" wrapText="1"/>
    </xf>
    <xf numFmtId="0" fontId="1" fillId="0" borderId="10" xfId="0" applyFont="1" applyBorder="1" applyAlignment="1">
      <alignment horizontal="center" vertical="top"/>
    </xf>
    <xf numFmtId="0" fontId="25" fillId="0" borderId="10" xfId="0" applyFont="1" applyBorder="1" applyAlignment="1">
      <alignment horizontal="left"/>
    </xf>
    <xf numFmtId="49"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vertical="center" wrapText="1"/>
    </xf>
    <xf numFmtId="0" fontId="6" fillId="0" borderId="15" xfId="0" applyFont="1" applyBorder="1" applyAlignment="1">
      <alignment vertical="center" wrapText="1"/>
    </xf>
    <xf numFmtId="0" fontId="2" fillId="0" borderId="15" xfId="0" applyFont="1" applyBorder="1" applyAlignment="1">
      <alignment horizontal="center" vertical="center" wrapText="1"/>
    </xf>
    <xf numFmtId="0" fontId="2" fillId="0" borderId="15" xfId="0" applyFont="1" applyBorder="1" applyAlignment="1">
      <alignment vertical="center" wrapText="1"/>
    </xf>
    <xf numFmtId="0" fontId="6" fillId="0" borderId="14" xfId="0" applyFont="1" applyBorder="1" applyAlignment="1">
      <alignment vertical="center" wrapText="1"/>
    </xf>
    <xf numFmtId="0" fontId="1" fillId="0" borderId="0" xfId="0" applyFont="1" applyFill="1" applyBorder="1" applyAlignment="1">
      <alignment horizontal="left" vertical="center" wrapText="1"/>
    </xf>
    <xf numFmtId="0" fontId="0" fillId="0" borderId="11" xfId="0" applyFont="1" applyBorder="1" applyAlignment="1">
      <alignment horizontal="center" vertical="center" wrapText="1"/>
    </xf>
    <xf numFmtId="0" fontId="26" fillId="0" borderId="0" xfId="0" applyFont="1" applyAlignment="1">
      <alignment/>
    </xf>
    <xf numFmtId="0" fontId="27" fillId="0" borderId="0" xfId="0" applyFont="1" applyAlignment="1">
      <alignment/>
    </xf>
    <xf numFmtId="0" fontId="26" fillId="0" borderId="0" xfId="0" applyFont="1" applyAlignment="1">
      <alignment/>
    </xf>
    <xf numFmtId="0" fontId="1" fillId="0" borderId="0" xfId="0" applyFont="1" applyBorder="1" applyAlignment="1">
      <alignment horizontal="right"/>
    </xf>
    <xf numFmtId="0" fontId="28" fillId="0" borderId="15"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Border="1" applyAlignment="1">
      <alignment vertical="center" wrapText="1"/>
    </xf>
    <xf numFmtId="0" fontId="2" fillId="0" borderId="15" xfId="0" applyFont="1" applyBorder="1" applyAlignment="1">
      <alignment vertical="center" wrapText="1"/>
    </xf>
    <xf numFmtId="0" fontId="6" fillId="0" borderId="10" xfId="0" applyFont="1" applyBorder="1" applyAlignment="1">
      <alignment vertical="center" wrapText="1"/>
    </xf>
    <xf numFmtId="0" fontId="6" fillId="0" borderId="0" xfId="0" applyFont="1" applyBorder="1" applyAlignment="1">
      <alignment vertical="center" wrapText="1"/>
    </xf>
    <xf numFmtId="1" fontId="6" fillId="0" borderId="0" xfId="0" applyNumberFormat="1" applyFont="1" applyBorder="1" applyAlignment="1">
      <alignment horizontal="center" vertical="center" wrapText="1"/>
    </xf>
    <xf numFmtId="1" fontId="2" fillId="0" borderId="0" xfId="0" applyNumberFormat="1" applyFont="1" applyBorder="1" applyAlignment="1">
      <alignment horizontal="center" vertical="center" wrapText="1"/>
    </xf>
    <xf numFmtId="0" fontId="1" fillId="0" borderId="0" xfId="0" applyFont="1" applyBorder="1" applyAlignment="1">
      <alignment/>
    </xf>
    <xf numFmtId="192" fontId="0" fillId="0" borderId="10" xfId="0" applyNumberFormat="1" applyFont="1" applyBorder="1" applyAlignment="1">
      <alignment vertical="center"/>
    </xf>
    <xf numFmtId="192" fontId="0" fillId="0" borderId="0" xfId="0" applyNumberFormat="1" applyFont="1" applyBorder="1" applyAlignment="1">
      <alignment vertical="center"/>
    </xf>
    <xf numFmtId="0" fontId="1" fillId="0" borderId="0" xfId="0" applyFont="1" applyAlignment="1">
      <alignment vertical="center" wrapText="1"/>
    </xf>
    <xf numFmtId="0" fontId="1" fillId="0" borderId="0" xfId="0" applyFont="1" applyAlignment="1">
      <alignment horizontal="right" vertical="center"/>
    </xf>
    <xf numFmtId="0" fontId="28"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1" fontId="1" fillId="0" borderId="10" xfId="0" applyNumberFormat="1" applyFont="1" applyBorder="1" applyAlignment="1">
      <alignment horizontal="center"/>
    </xf>
    <xf numFmtId="0" fontId="2" fillId="0" borderId="0" xfId="0" applyFont="1" applyAlignment="1">
      <alignment/>
    </xf>
    <xf numFmtId="49" fontId="2" fillId="0" borderId="16" xfId="0" applyNumberFormat="1" applyFont="1" applyBorder="1" applyAlignment="1">
      <alignment horizontal="center" vertical="center" wrapText="1"/>
    </xf>
    <xf numFmtId="1" fontId="2" fillId="0" borderId="10" xfId="0" applyNumberFormat="1" applyFont="1" applyBorder="1" applyAlignment="1">
      <alignment horizontal="center"/>
    </xf>
    <xf numFmtId="0" fontId="0" fillId="0" borderId="10" xfId="0" applyFont="1" applyBorder="1" applyAlignment="1">
      <alignment wrapText="1"/>
    </xf>
    <xf numFmtId="0" fontId="1" fillId="0" borderId="10" xfId="0" applyFont="1" applyBorder="1" applyAlignment="1">
      <alignment horizontal="left" vertical="center" wrapText="1"/>
    </xf>
    <xf numFmtId="49" fontId="2" fillId="0" borderId="13" xfId="0" applyNumberFormat="1" applyFont="1" applyBorder="1" applyAlignment="1">
      <alignment horizontal="center" vertical="center" wrapText="1"/>
    </xf>
    <xf numFmtId="0" fontId="73" fillId="0" borderId="0" xfId="0" applyFont="1" applyAlignment="1">
      <alignment/>
    </xf>
    <xf numFmtId="0" fontId="1" fillId="0" borderId="0" xfId="0" applyFont="1" applyAlignment="1">
      <alignment horizontal="left" wrapText="1"/>
    </xf>
    <xf numFmtId="0" fontId="1" fillId="0" borderId="0" xfId="0" applyFont="1" applyAlignment="1">
      <alignment horizontal="right" vertical="distributed"/>
    </xf>
    <xf numFmtId="0" fontId="2" fillId="0" borderId="0" xfId="0" applyFont="1" applyAlignment="1">
      <alignment horizontal="center" vertical="center" wrapText="1"/>
    </xf>
    <xf numFmtId="0" fontId="0" fillId="0" borderId="10" xfId="0" applyFont="1" applyBorder="1" applyAlignment="1">
      <alignment/>
    </xf>
    <xf numFmtId="0" fontId="0" fillId="0" borderId="0" xfId="0" applyFont="1" applyAlignment="1">
      <alignment horizontal="center"/>
    </xf>
    <xf numFmtId="1" fontId="2" fillId="0" borderId="10" xfId="0" applyNumberFormat="1" applyFont="1" applyFill="1" applyBorder="1" applyAlignment="1">
      <alignment horizontal="center"/>
    </xf>
    <xf numFmtId="0" fontId="22" fillId="0" borderId="10" xfId="0" applyFont="1" applyBorder="1" applyAlignment="1">
      <alignment horizontal="left" vertical="center"/>
    </xf>
    <xf numFmtId="0" fontId="5" fillId="0" borderId="0" xfId="0" applyFont="1" applyAlignment="1">
      <alignment horizontal="justify" vertical="center" wrapText="1"/>
    </xf>
    <xf numFmtId="0" fontId="4" fillId="0" borderId="10" xfId="0" applyFont="1" applyBorder="1" applyAlignment="1">
      <alignment vertical="top" wrapText="1"/>
    </xf>
    <xf numFmtId="0" fontId="3" fillId="0" borderId="0" xfId="0" applyFont="1" applyFill="1" applyBorder="1" applyAlignment="1">
      <alignment horizontal="right"/>
    </xf>
    <xf numFmtId="0" fontId="4" fillId="0" borderId="10" xfId="0" applyFont="1" applyBorder="1" applyAlignment="1">
      <alignment horizontal="right" vertical="top" wrapText="1"/>
    </xf>
    <xf numFmtId="0" fontId="4" fillId="0" borderId="0" xfId="0" applyFont="1" applyFill="1" applyBorder="1" applyAlignment="1">
      <alignment vertical="top" wrapText="1"/>
    </xf>
    <xf numFmtId="0" fontId="13" fillId="0" borderId="0" xfId="0" applyFont="1" applyAlignment="1">
      <alignment/>
    </xf>
    <xf numFmtId="0" fontId="31" fillId="0" borderId="10" xfId="0" applyFont="1" applyBorder="1" applyAlignment="1">
      <alignment horizontal="center" vertical="center" wrapText="1"/>
    </xf>
    <xf numFmtId="0" fontId="4" fillId="0" borderId="10" xfId="0" applyFont="1" applyBorder="1" applyAlignment="1">
      <alignment horizontal="left" vertical="center" wrapText="1"/>
    </xf>
    <xf numFmtId="0" fontId="31" fillId="0" borderId="0" xfId="0" applyFont="1" applyAlignment="1">
      <alignment horizontal="justify"/>
    </xf>
    <xf numFmtId="0" fontId="15" fillId="0" borderId="10" xfId="0" applyFont="1" applyBorder="1" applyAlignment="1">
      <alignment horizontal="justify" vertical="center" wrapText="1"/>
    </xf>
    <xf numFmtId="0" fontId="23" fillId="0" borderId="10" xfId="0" applyFont="1" applyBorder="1" applyAlignment="1">
      <alignment vertical="center" wrapText="1"/>
    </xf>
    <xf numFmtId="49" fontId="6" fillId="0" borderId="14"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32" fillId="0" borderId="10" xfId="0" applyFont="1" applyFill="1" applyBorder="1" applyAlignment="1">
      <alignment horizontal="left" vertical="center" wrapText="1"/>
    </xf>
    <xf numFmtId="3" fontId="6" fillId="0" borderId="10" xfId="54" applyNumberFormat="1" applyFont="1" applyFill="1" applyBorder="1" applyAlignment="1">
      <alignment horizontal="center" vertical="center" wrapText="1"/>
      <protection/>
    </xf>
    <xf numFmtId="0" fontId="5" fillId="0" borderId="0" xfId="0" applyFont="1" applyFill="1" applyAlignment="1">
      <alignment/>
    </xf>
    <xf numFmtId="49" fontId="2" fillId="0" borderId="10" xfId="0" applyNumberFormat="1" applyFont="1" applyBorder="1" applyAlignment="1">
      <alignment horizontal="center" vertical="center" wrapText="1"/>
    </xf>
    <xf numFmtId="3" fontId="2" fillId="0" borderId="10" xfId="54" applyNumberFormat="1" applyFont="1" applyFill="1" applyBorder="1" applyAlignment="1">
      <alignment horizontal="center" vertical="center" wrapText="1"/>
      <protection/>
    </xf>
    <xf numFmtId="0" fontId="3" fillId="0" borderId="0" xfId="0" applyFont="1" applyFill="1" applyAlignment="1">
      <alignment/>
    </xf>
    <xf numFmtId="0" fontId="2" fillId="0" borderId="0" xfId="0" applyFont="1" applyFill="1" applyBorder="1" applyAlignment="1">
      <alignment horizontal="center"/>
    </xf>
    <xf numFmtId="0" fontId="2" fillId="0" borderId="0" xfId="0" applyFont="1" applyFill="1" applyAlignment="1">
      <alignment/>
    </xf>
    <xf numFmtId="0" fontId="3" fillId="0" borderId="0" xfId="0" applyFont="1" applyFill="1" applyBorder="1" applyAlignment="1">
      <alignment horizontal="center"/>
    </xf>
    <xf numFmtId="0" fontId="3" fillId="0" borderId="10" xfId="0" applyFont="1" applyFill="1" applyBorder="1" applyAlignment="1">
      <alignment horizontal="center" vertical="center"/>
    </xf>
    <xf numFmtId="49" fontId="25" fillId="0" borderId="10" xfId="0" applyNumberFormat="1" applyFont="1" applyBorder="1" applyAlignment="1">
      <alignment horizontal="center" vertical="center"/>
    </xf>
    <xf numFmtId="0" fontId="25" fillId="0" borderId="10" xfId="0" applyFont="1" applyBorder="1" applyAlignment="1">
      <alignment horizontal="center" vertical="center" wrapText="1"/>
    </xf>
    <xf numFmtId="0" fontId="25" fillId="0" borderId="10" xfId="0" applyFont="1" applyBorder="1" applyAlignment="1">
      <alignment horizontal="center" vertical="center"/>
    </xf>
    <xf numFmtId="49" fontId="0" fillId="0" borderId="14" xfId="0" applyNumberFormat="1" applyFont="1" applyBorder="1" applyAlignment="1">
      <alignment/>
    </xf>
    <xf numFmtId="4" fontId="25" fillId="0" borderId="10" xfId="0" applyNumberFormat="1" applyFont="1" applyBorder="1" applyAlignment="1">
      <alignment vertical="center" wrapText="1"/>
    </xf>
    <xf numFmtId="0" fontId="25" fillId="0" borderId="10" xfId="0" applyFont="1" applyBorder="1" applyAlignment="1">
      <alignment vertical="center" wrapText="1"/>
    </xf>
    <xf numFmtId="0" fontId="25" fillId="0" borderId="10" xfId="0" applyFont="1" applyBorder="1" applyAlignment="1">
      <alignment vertical="center"/>
    </xf>
    <xf numFmtId="0" fontId="25" fillId="0" borderId="10" xfId="0" applyFont="1" applyBorder="1" applyAlignment="1">
      <alignment wrapText="1"/>
    </xf>
    <xf numFmtId="49" fontId="1" fillId="0" borderId="14" xfId="0" applyNumberFormat="1" applyFont="1" applyBorder="1" applyAlignment="1">
      <alignment horizontal="center" vertical="center" wrapText="1"/>
    </xf>
    <xf numFmtId="192" fontId="0" fillId="0" borderId="10" xfId="0" applyNumberFormat="1" applyFont="1" applyBorder="1" applyAlignment="1">
      <alignment horizontal="center" vertical="center"/>
    </xf>
    <xf numFmtId="0" fontId="1" fillId="0" borderId="13" xfId="0" applyFont="1" applyBorder="1" applyAlignment="1">
      <alignment horizontal="left" vertical="center" wrapText="1"/>
    </xf>
    <xf numFmtId="3" fontId="0" fillId="0" borderId="10" xfId="0" applyNumberFormat="1" applyFont="1" applyBorder="1" applyAlignment="1">
      <alignment horizontal="center" vertical="center"/>
    </xf>
    <xf numFmtId="0" fontId="0" fillId="0" borderId="15" xfId="0" applyFont="1" applyBorder="1" applyAlignment="1">
      <alignment horizontal="center" vertical="center"/>
    </xf>
    <xf numFmtId="3" fontId="0" fillId="0" borderId="10" xfId="0" applyNumberFormat="1" applyFont="1" applyFill="1" applyBorder="1" applyAlignment="1">
      <alignment horizontal="center" vertical="center"/>
    </xf>
    <xf numFmtId="0" fontId="1" fillId="0" borderId="10" xfId="0" applyFont="1" applyBorder="1" applyAlignment="1">
      <alignment vertical="top"/>
    </xf>
    <xf numFmtId="3" fontId="0" fillId="32" borderId="10" xfId="0" applyNumberFormat="1" applyFont="1" applyFill="1" applyBorder="1" applyAlignment="1">
      <alignment horizontal="center" vertical="center"/>
    </xf>
    <xf numFmtId="0" fontId="0" fillId="0" borderId="10" xfId="0" applyFont="1" applyBorder="1" applyAlignment="1">
      <alignment horizontal="center" vertical="center" wrapText="1"/>
    </xf>
    <xf numFmtId="0" fontId="1" fillId="32" borderId="10" xfId="0" applyFont="1" applyFill="1" applyBorder="1" applyAlignment="1">
      <alignment horizontal="left" vertical="center" wrapText="1"/>
    </xf>
    <xf numFmtId="0" fontId="1" fillId="0" borderId="10" xfId="0" applyFont="1" applyBorder="1" applyAlignment="1">
      <alignment wrapText="1"/>
    </xf>
    <xf numFmtId="49" fontId="0" fillId="0" borderId="10" xfId="0" applyNumberFormat="1" applyFont="1" applyBorder="1" applyAlignment="1">
      <alignment/>
    </xf>
    <xf numFmtId="3" fontId="0" fillId="0" borderId="10" xfId="0" applyNumberFormat="1" applyFont="1" applyBorder="1" applyAlignment="1">
      <alignment vertical="center"/>
    </xf>
    <xf numFmtId="3" fontId="0" fillId="0" borderId="10" xfId="0" applyNumberFormat="1" applyFont="1" applyFill="1" applyBorder="1" applyAlignment="1">
      <alignment vertical="center"/>
    </xf>
    <xf numFmtId="0" fontId="0" fillId="0" borderId="10" xfId="0" applyFont="1" applyBorder="1" applyAlignment="1">
      <alignment vertical="center"/>
    </xf>
    <xf numFmtId="0" fontId="1" fillId="0" borderId="10" xfId="0" applyFont="1" applyBorder="1" applyAlignment="1">
      <alignment vertical="top" wrapText="1"/>
    </xf>
    <xf numFmtId="0" fontId="0" fillId="0" borderId="10" xfId="0" applyFont="1" applyBorder="1" applyAlignment="1">
      <alignment vertical="top"/>
    </xf>
    <xf numFmtId="0" fontId="0" fillId="0" borderId="0" xfId="0" applyFont="1" applyBorder="1" applyAlignment="1">
      <alignment horizontal="center" vertical="center" wrapText="1"/>
    </xf>
    <xf numFmtId="49" fontId="0" fillId="0" borderId="10" xfId="0" applyNumberFormat="1" applyFont="1" applyBorder="1" applyAlignment="1">
      <alignment horizontal="center" vertical="center" wrapText="1"/>
    </xf>
    <xf numFmtId="3" fontId="1" fillId="0" borderId="10" xfId="54" applyNumberFormat="1" applyFont="1" applyFill="1" applyBorder="1" applyAlignment="1">
      <alignment horizontal="center" vertical="center" wrapText="1"/>
      <protection/>
    </xf>
    <xf numFmtId="3" fontId="1" fillId="0" borderId="0" xfId="54" applyNumberFormat="1" applyFont="1" applyFill="1" applyBorder="1" applyAlignment="1">
      <alignment horizontal="center" vertical="center" wrapText="1"/>
      <protection/>
    </xf>
    <xf numFmtId="0" fontId="0" fillId="0" borderId="0" xfId="0" applyFont="1" applyFill="1" applyBorder="1" applyAlignment="1">
      <alignment horizontal="center"/>
    </xf>
    <xf numFmtId="0" fontId="0" fillId="32" borderId="0" xfId="0" applyFont="1" applyFill="1" applyAlignment="1">
      <alignment/>
    </xf>
    <xf numFmtId="0" fontId="23" fillId="0" borderId="10" xfId="0" applyFont="1" applyBorder="1" applyAlignment="1">
      <alignment wrapText="1"/>
    </xf>
    <xf numFmtId="49" fontId="2" fillId="0" borderId="10" xfId="0" applyNumberFormat="1" applyFont="1" applyBorder="1" applyAlignment="1">
      <alignment/>
    </xf>
    <xf numFmtId="192" fontId="2" fillId="0" borderId="10" xfId="0" applyNumberFormat="1" applyFont="1" applyBorder="1" applyAlignment="1">
      <alignment horizontal="center" vertical="center"/>
    </xf>
    <xf numFmtId="3" fontId="2" fillId="0" borderId="10" xfId="0" applyNumberFormat="1" applyFont="1" applyBorder="1" applyAlignment="1">
      <alignment horizontal="center" vertical="center"/>
    </xf>
    <xf numFmtId="3" fontId="2" fillId="0" borderId="10" xfId="0" applyNumberFormat="1" applyFont="1" applyBorder="1" applyAlignment="1">
      <alignment vertical="center"/>
    </xf>
    <xf numFmtId="3" fontId="2" fillId="0" borderId="10" xfId="0" applyNumberFormat="1" applyFont="1" applyFill="1" applyBorder="1" applyAlignment="1">
      <alignment horizontal="center" vertical="center"/>
    </xf>
    <xf numFmtId="3" fontId="2" fillId="0" borderId="10" xfId="0" applyNumberFormat="1" applyFont="1" applyFill="1" applyBorder="1" applyAlignment="1">
      <alignment vertical="center"/>
    </xf>
    <xf numFmtId="3" fontId="2" fillId="32" borderId="10" xfId="0" applyNumberFormat="1" applyFont="1" applyFill="1" applyBorder="1" applyAlignment="1">
      <alignment horizontal="center" vertical="center"/>
    </xf>
    <xf numFmtId="197" fontId="2" fillId="0" borderId="10" xfId="0" applyNumberFormat="1" applyFont="1" applyBorder="1" applyAlignment="1">
      <alignment horizontal="center" vertical="center"/>
    </xf>
    <xf numFmtId="0" fontId="25" fillId="0" borderId="0" xfId="0" applyFont="1" applyBorder="1" applyAlignment="1">
      <alignment vertical="center"/>
    </xf>
    <xf numFmtId="3" fontId="2" fillId="0" borderId="0" xfId="0" applyNumberFormat="1" applyFont="1" applyBorder="1" applyAlignment="1">
      <alignment horizontal="center" vertical="center"/>
    </xf>
    <xf numFmtId="3" fontId="2" fillId="0" borderId="0" xfId="0" applyNumberFormat="1" applyFont="1" applyBorder="1" applyAlignment="1">
      <alignment vertical="center"/>
    </xf>
    <xf numFmtId="3" fontId="2" fillId="0" borderId="10" xfId="0" applyNumberFormat="1" applyFont="1" applyBorder="1" applyAlignment="1">
      <alignment horizontal="center" vertical="center" wrapText="1"/>
    </xf>
    <xf numFmtId="3" fontId="2" fillId="0" borderId="0" xfId="0" applyNumberFormat="1" applyFont="1" applyFill="1" applyBorder="1" applyAlignment="1">
      <alignment horizontal="center" vertical="center"/>
    </xf>
    <xf numFmtId="3" fontId="2" fillId="0" borderId="0" xfId="0" applyNumberFormat="1" applyFont="1" applyFill="1" applyBorder="1" applyAlignment="1">
      <alignment vertical="center"/>
    </xf>
    <xf numFmtId="3" fontId="2" fillId="32" borderId="0" xfId="0" applyNumberFormat="1" applyFont="1" applyFill="1" applyBorder="1" applyAlignment="1">
      <alignment horizontal="center" vertical="center"/>
    </xf>
    <xf numFmtId="197" fontId="2" fillId="0" borderId="0" xfId="0" applyNumberFormat="1" applyFont="1" applyBorder="1" applyAlignment="1">
      <alignment horizontal="center" vertical="center"/>
    </xf>
    <xf numFmtId="0" fontId="5" fillId="0" borderId="10" xfId="0" applyFont="1" applyBorder="1" applyAlignment="1">
      <alignment horizontal="left" vertical="center" wrapText="1"/>
    </xf>
    <xf numFmtId="3" fontId="2" fillId="0" borderId="13" xfId="0" applyNumberFormat="1" applyFont="1" applyBorder="1" applyAlignment="1">
      <alignment vertical="center"/>
    </xf>
    <xf numFmtId="0" fontId="3" fillId="0" borderId="10" xfId="0" applyFont="1" applyBorder="1" applyAlignment="1">
      <alignment wrapText="1"/>
    </xf>
    <xf numFmtId="0" fontId="22" fillId="0" borderId="10" xfId="0" applyFont="1" applyFill="1" applyBorder="1" applyAlignment="1">
      <alignment horizontal="left" vertical="center"/>
    </xf>
    <xf numFmtId="0" fontId="3" fillId="0" borderId="15" xfId="0" applyFont="1" applyFill="1" applyBorder="1" applyAlignment="1">
      <alignment horizontal="left" vertical="center" wrapText="1"/>
    </xf>
    <xf numFmtId="0" fontId="0" fillId="0" borderId="0" xfId="0" applyFont="1" applyAlignment="1">
      <alignment horizontal="center" wrapText="1"/>
    </xf>
    <xf numFmtId="0" fontId="74" fillId="0" borderId="0" xfId="0" applyFont="1" applyAlignment="1">
      <alignment/>
    </xf>
    <xf numFmtId="0" fontId="75" fillId="0" borderId="0" xfId="0" applyFont="1" applyAlignment="1">
      <alignment/>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wrapText="1"/>
    </xf>
    <xf numFmtId="49" fontId="6" fillId="0" borderId="0" xfId="0" applyNumberFormat="1" applyFont="1" applyBorder="1" applyAlignment="1">
      <alignment horizontal="center" vertical="center" wrapText="1"/>
    </xf>
    <xf numFmtId="49" fontId="6" fillId="0" borderId="0" xfId="0" applyNumberFormat="1" applyFont="1" applyFill="1" applyBorder="1" applyAlignment="1">
      <alignment horizontal="center" vertical="center" wrapText="1"/>
    </xf>
    <xf numFmtId="0" fontId="75" fillId="0" borderId="0" xfId="0" applyFont="1" applyFill="1" applyAlignment="1">
      <alignment/>
    </xf>
    <xf numFmtId="0" fontId="76" fillId="0" borderId="0" xfId="0" applyFont="1" applyAlignment="1">
      <alignment horizontal="right"/>
    </xf>
    <xf numFmtId="0" fontId="2" fillId="0" borderId="10" xfId="0" applyFont="1" applyFill="1" applyBorder="1" applyAlignment="1">
      <alignment vertical="center" wrapText="1"/>
    </xf>
    <xf numFmtId="0" fontId="23" fillId="0" borderId="15" xfId="0" applyFont="1" applyBorder="1" applyAlignment="1">
      <alignment vertical="center" wrapText="1"/>
    </xf>
    <xf numFmtId="0" fontId="0" fillId="0" borderId="15"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5" fillId="0" borderId="15" xfId="0" applyFont="1" applyBorder="1" applyAlignment="1">
      <alignment horizontal="left" vertical="center" wrapText="1"/>
    </xf>
    <xf numFmtId="0" fontId="3" fillId="0" borderId="15" xfId="0" applyFont="1" applyBorder="1" applyAlignment="1">
      <alignment wrapText="1"/>
    </xf>
    <xf numFmtId="0" fontId="22" fillId="0" borderId="15" xfId="0" applyFont="1" applyFill="1" applyBorder="1" applyAlignment="1">
      <alignment horizontal="left" vertical="top" wrapText="1"/>
    </xf>
    <xf numFmtId="192" fontId="6" fillId="0" borderId="11" xfId="54" applyNumberFormat="1" applyFont="1" applyFill="1" applyBorder="1" applyAlignment="1">
      <alignment horizontal="center" vertical="top" wrapText="1"/>
      <protection/>
    </xf>
    <xf numFmtId="3" fontId="0" fillId="0" borderId="17" xfId="0" applyNumberFormat="1" applyFont="1" applyBorder="1" applyAlignment="1">
      <alignment horizontal="center" vertical="center"/>
    </xf>
    <xf numFmtId="3" fontId="2" fillId="0" borderId="17" xfId="0" applyNumberFormat="1" applyFont="1" applyBorder="1" applyAlignment="1">
      <alignment horizontal="center" vertical="center"/>
    </xf>
    <xf numFmtId="3"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197" fontId="3" fillId="0" borderId="10" xfId="0" applyNumberFormat="1" applyFont="1" applyBorder="1" applyAlignment="1">
      <alignment horizontal="center" vertical="center"/>
    </xf>
    <xf numFmtId="197" fontId="2" fillId="0" borderId="18" xfId="0" applyNumberFormat="1" applyFont="1" applyBorder="1" applyAlignment="1">
      <alignment horizontal="center" vertical="center"/>
    </xf>
    <xf numFmtId="0" fontId="1" fillId="0" borderId="0" xfId="53" applyFont="1" applyAlignment="1">
      <alignment horizontal="right"/>
      <protection/>
    </xf>
    <xf numFmtId="0" fontId="0" fillId="0" borderId="0" xfId="53" applyFont="1">
      <alignment/>
      <protection/>
    </xf>
    <xf numFmtId="0" fontId="3" fillId="0" borderId="0" xfId="53" applyFont="1" applyFill="1" applyAlignment="1">
      <alignment horizontal="right"/>
      <protection/>
    </xf>
    <xf numFmtId="0" fontId="0" fillId="0" borderId="0" xfId="53" applyFont="1" applyBorder="1">
      <alignment/>
      <protection/>
    </xf>
    <xf numFmtId="0" fontId="2" fillId="0" borderId="0" xfId="53" applyFont="1" applyFill="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vertical="center" wrapText="1"/>
      <protection/>
    </xf>
    <xf numFmtId="0" fontId="2" fillId="0" borderId="11"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Fill="1" applyBorder="1" applyAlignment="1">
      <alignment horizontal="center" vertical="center" wrapText="1"/>
      <protection/>
    </xf>
    <xf numFmtId="0" fontId="6" fillId="0" borderId="10" xfId="53" applyFont="1" applyBorder="1" applyAlignment="1">
      <alignment horizontal="left" vertical="center" wrapText="1"/>
      <protection/>
    </xf>
    <xf numFmtId="0" fontId="16" fillId="0" borderId="14" xfId="53" applyFont="1" applyBorder="1" applyAlignment="1">
      <alignment horizontal="right" vertical="center"/>
      <protection/>
    </xf>
    <xf numFmtId="0" fontId="16" fillId="0" borderId="0" xfId="53" applyFont="1" applyBorder="1" applyAlignment="1">
      <alignment horizontal="right" vertical="center"/>
      <protection/>
    </xf>
    <xf numFmtId="0" fontId="29" fillId="0" borderId="10" xfId="53" applyFont="1" applyBorder="1" applyAlignment="1">
      <alignment horizontal="left" vertical="center" wrapText="1"/>
      <protection/>
    </xf>
    <xf numFmtId="0" fontId="2" fillId="0" borderId="10" xfId="53" applyFont="1" applyBorder="1" applyAlignment="1">
      <alignment horizontal="center"/>
      <protection/>
    </xf>
    <xf numFmtId="0" fontId="2" fillId="0" borderId="0" xfId="53" applyFont="1" applyBorder="1">
      <alignment/>
      <protection/>
    </xf>
    <xf numFmtId="0" fontId="17" fillId="0" borderId="14" xfId="53" applyFont="1" applyBorder="1" applyAlignment="1">
      <alignment horizontal="left" vertical="center"/>
      <protection/>
    </xf>
    <xf numFmtId="0" fontId="17" fillId="0" borderId="0" xfId="53" applyFont="1" applyBorder="1" applyAlignment="1">
      <alignment horizontal="left" vertical="center"/>
      <protection/>
    </xf>
    <xf numFmtId="0" fontId="6" fillId="0" borderId="10" xfId="53" applyFont="1" applyBorder="1" applyAlignment="1">
      <alignment horizontal="left"/>
      <protection/>
    </xf>
    <xf numFmtId="1" fontId="2" fillId="0" borderId="10" xfId="53" applyNumberFormat="1" applyFont="1" applyBorder="1" applyAlignment="1">
      <alignment horizontal="center"/>
      <protection/>
    </xf>
    <xf numFmtId="0" fontId="17" fillId="0" borderId="14" xfId="53" applyFont="1" applyBorder="1" applyAlignment="1">
      <alignment horizontal="center" vertical="center"/>
      <protection/>
    </xf>
    <xf numFmtId="0" fontId="17" fillId="0" borderId="0" xfId="53" applyFont="1" applyBorder="1" applyAlignment="1">
      <alignment horizontal="center" vertical="center"/>
      <protection/>
    </xf>
    <xf numFmtId="0" fontId="17" fillId="0" borderId="10" xfId="53" applyFont="1" applyBorder="1" applyAlignment="1">
      <alignment horizontal="left" vertical="top" wrapText="1"/>
      <protection/>
    </xf>
    <xf numFmtId="0" fontId="2" fillId="0" borderId="10" xfId="53" applyFont="1" applyBorder="1" applyAlignment="1">
      <alignment horizontal="center" vertical="center"/>
      <protection/>
    </xf>
    <xf numFmtId="0" fontId="23" fillId="0" borderId="0" xfId="53" applyFont="1" applyBorder="1">
      <alignment/>
      <protection/>
    </xf>
    <xf numFmtId="0" fontId="11" fillId="0" borderId="0" xfId="53" applyFont="1" applyBorder="1" applyAlignment="1">
      <alignment horizontal="center" vertical="center"/>
      <protection/>
    </xf>
    <xf numFmtId="0" fontId="17" fillId="0" borderId="0" xfId="53" applyFont="1" applyBorder="1" applyAlignment="1">
      <alignment horizontal="left" vertical="top" wrapText="1"/>
      <protection/>
    </xf>
    <xf numFmtId="0" fontId="2" fillId="0" borderId="0" xfId="53" applyFont="1" applyBorder="1" applyAlignment="1">
      <alignment horizontal="center" vertical="center"/>
      <protection/>
    </xf>
    <xf numFmtId="0" fontId="5" fillId="0" borderId="12" xfId="53" applyFont="1" applyBorder="1" applyAlignment="1">
      <alignment/>
      <protection/>
    </xf>
    <xf numFmtId="0" fontId="2" fillId="0" borderId="13"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2" fillId="0" borderId="16"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24" fillId="0" borderId="10" xfId="53" applyNumberFormat="1" applyFont="1" applyFill="1" applyBorder="1" applyAlignment="1" applyProtection="1">
      <alignment horizontal="left" vertical="center" wrapText="1"/>
      <protection locked="0"/>
    </xf>
    <xf numFmtId="0" fontId="24" fillId="0" borderId="10" xfId="53" applyNumberFormat="1" applyFont="1" applyFill="1" applyBorder="1" applyAlignment="1" applyProtection="1">
      <alignment horizontal="center" vertical="center" wrapText="1"/>
      <protection locked="0"/>
    </xf>
    <xf numFmtId="0" fontId="2" fillId="0" borderId="10" xfId="53" applyFont="1" applyBorder="1" applyAlignment="1">
      <alignment horizontal="left" vertical="center" wrapText="1"/>
      <protection/>
    </xf>
    <xf numFmtId="49" fontId="24" fillId="0" borderId="10" xfId="53" applyNumberFormat="1" applyFont="1" applyFill="1" applyBorder="1" applyAlignment="1" applyProtection="1">
      <alignment horizontal="left" vertical="center" wrapText="1"/>
      <protection locked="0"/>
    </xf>
    <xf numFmtId="0" fontId="2" fillId="0" borderId="0" xfId="53" applyFont="1" applyBorder="1" applyAlignment="1">
      <alignment horizontal="left" vertical="center" wrapText="1"/>
      <protection/>
    </xf>
    <xf numFmtId="0" fontId="0" fillId="0" borderId="0" xfId="53">
      <alignment/>
      <protection/>
    </xf>
    <xf numFmtId="0" fontId="1" fillId="0" borderId="0" xfId="53" applyFont="1">
      <alignment/>
      <protection/>
    </xf>
    <xf numFmtId="0" fontId="4" fillId="0" borderId="0" xfId="53" applyFont="1" applyAlignment="1">
      <alignment horizontal="center" vertical="top"/>
      <protection/>
    </xf>
    <xf numFmtId="0" fontId="2" fillId="0" borderId="0" xfId="53" applyFont="1" applyAlignment="1">
      <alignment horizontal="center" vertical="top"/>
      <protection/>
    </xf>
    <xf numFmtId="0" fontId="0" fillId="32" borderId="10" xfId="0" applyFont="1" applyFill="1" applyBorder="1" applyAlignment="1">
      <alignment/>
    </xf>
    <xf numFmtId="0" fontId="20" fillId="0" borderId="10" xfId="53" applyFont="1" applyBorder="1" applyAlignment="1">
      <alignment vertical="top" wrapText="1"/>
      <protection/>
    </xf>
    <xf numFmtId="0" fontId="0" fillId="0" borderId="10" xfId="53" applyFont="1" applyBorder="1" applyAlignment="1">
      <alignment horizontal="justify" vertical="top" wrapText="1"/>
      <protection/>
    </xf>
    <xf numFmtId="0" fontId="20" fillId="0" borderId="10" xfId="53" applyFont="1" applyBorder="1" applyAlignment="1">
      <alignment horizontal="justify" vertical="top" wrapText="1"/>
      <protection/>
    </xf>
    <xf numFmtId="0" fontId="0" fillId="0" borderId="10" xfId="53" applyFont="1" applyBorder="1" applyAlignment="1">
      <alignment horizontal="left" vertical="center" wrapText="1"/>
      <protection/>
    </xf>
    <xf numFmtId="192" fontId="2" fillId="0" borderId="10" xfId="53" applyNumberFormat="1" applyFont="1" applyBorder="1" applyAlignment="1">
      <alignment horizontal="center" vertical="center" wrapText="1"/>
      <protection/>
    </xf>
    <xf numFmtId="0" fontId="6" fillId="0" borderId="10" xfId="53" applyFont="1" applyBorder="1" applyAlignment="1">
      <alignment horizontal="center" vertical="top" wrapText="1"/>
      <protection/>
    </xf>
    <xf numFmtId="0" fontId="6" fillId="0" borderId="10" xfId="53" applyFont="1" applyBorder="1" applyAlignment="1">
      <alignment horizontal="justify" wrapText="1"/>
      <protection/>
    </xf>
    <xf numFmtId="192" fontId="6" fillId="0" borderId="10" xfId="53" applyNumberFormat="1" applyFont="1" applyBorder="1" applyAlignment="1">
      <alignment horizontal="center" vertical="top" wrapText="1"/>
      <protection/>
    </xf>
    <xf numFmtId="0" fontId="19" fillId="0" borderId="0" xfId="53" applyFont="1" applyAlignment="1">
      <alignment horizontal="right"/>
      <protection/>
    </xf>
    <xf numFmtId="0" fontId="19" fillId="0" borderId="0" xfId="53" applyFont="1">
      <alignment/>
      <protection/>
    </xf>
    <xf numFmtId="0" fontId="18" fillId="0" borderId="0" xfId="53" applyFont="1">
      <alignment/>
      <protection/>
    </xf>
    <xf numFmtId="0" fontId="1" fillId="0" borderId="0" xfId="53" applyFont="1" applyAlignment="1">
      <alignment horizontal="right" vertical="top"/>
      <protection/>
    </xf>
    <xf numFmtId="0" fontId="21" fillId="0" borderId="0" xfId="53" applyFont="1" applyAlignment="1">
      <alignment wrapText="1"/>
      <protection/>
    </xf>
    <xf numFmtId="0" fontId="0" fillId="0" borderId="12" xfId="53" applyFont="1" applyBorder="1" applyAlignment="1">
      <alignment horizontal="center"/>
      <protection/>
    </xf>
    <xf numFmtId="0" fontId="0" fillId="0" borderId="0" xfId="53" applyFont="1" applyBorder="1" applyAlignment="1">
      <alignment horizontal="center"/>
      <protection/>
    </xf>
    <xf numFmtId="0" fontId="21" fillId="0" borderId="0" xfId="53" applyFont="1" applyAlignment="1">
      <alignment horizontal="center" vertical="top" wrapText="1"/>
      <protection/>
    </xf>
    <xf numFmtId="0" fontId="1" fillId="0" borderId="0" xfId="53" applyFont="1" applyBorder="1" applyAlignment="1">
      <alignment horizontal="center"/>
      <protection/>
    </xf>
    <xf numFmtId="0" fontId="21" fillId="0" borderId="0" xfId="53" applyFont="1" applyAlignment="1">
      <alignment horizontal="justify" vertical="top" wrapText="1"/>
      <protection/>
    </xf>
    <xf numFmtId="0" fontId="21" fillId="0" borderId="0" xfId="53" applyFont="1" applyAlignment="1">
      <alignment vertical="top" wrapText="1"/>
      <protection/>
    </xf>
    <xf numFmtId="0" fontId="1" fillId="0" borderId="0" xfId="53" applyFont="1" applyAlignment="1">
      <alignment wrapText="1"/>
      <protection/>
    </xf>
    <xf numFmtId="0" fontId="1" fillId="0" borderId="0" xfId="53" applyFont="1" applyAlignment="1">
      <alignment vertical="top" wrapText="1"/>
      <protection/>
    </xf>
    <xf numFmtId="0" fontId="5" fillId="0" borderId="0" xfId="0" applyFont="1" applyAlignment="1">
      <alignment horizontal="right"/>
    </xf>
    <xf numFmtId="0" fontId="5" fillId="0" borderId="0" xfId="0" applyFont="1" applyBorder="1" applyAlignment="1">
      <alignment/>
    </xf>
    <xf numFmtId="49" fontId="5" fillId="0" borderId="12"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0" xfId="0" applyNumberFormat="1" applyFont="1" applyFill="1" applyBorder="1" applyAlignment="1">
      <alignment/>
    </xf>
    <xf numFmtId="49" fontId="5" fillId="0" borderId="0" xfId="0" applyNumberFormat="1" applyFont="1" applyBorder="1" applyAlignment="1">
      <alignment/>
    </xf>
    <xf numFmtId="0" fontId="3" fillId="0" borderId="0" xfId="0" applyFont="1" applyAlignment="1">
      <alignment/>
    </xf>
    <xf numFmtId="0" fontId="3" fillId="0" borderId="0" xfId="0" applyFont="1" applyAlignment="1">
      <alignment/>
    </xf>
    <xf numFmtId="0" fontId="5" fillId="0" borderId="0" xfId="0" applyFont="1" applyAlignment="1">
      <alignment vertical="top"/>
    </xf>
    <xf numFmtId="0" fontId="3" fillId="0" borderId="0" xfId="0" applyFont="1" applyFill="1" applyBorder="1" applyAlignment="1">
      <alignment vertical="top" wrapText="1"/>
    </xf>
    <xf numFmtId="0" fontId="3" fillId="0" borderId="0" xfId="0" applyFont="1" applyAlignment="1">
      <alignment vertical="top"/>
    </xf>
    <xf numFmtId="0" fontId="3" fillId="0" borderId="0" xfId="0" applyFont="1" applyFill="1" applyBorder="1" applyAlignment="1">
      <alignment/>
    </xf>
    <xf numFmtId="0" fontId="3" fillId="0" borderId="0" xfId="0" applyFont="1" applyBorder="1" applyAlignment="1">
      <alignment/>
    </xf>
    <xf numFmtId="49" fontId="34" fillId="0" borderId="0" xfId="0" applyNumberFormat="1" applyFont="1" applyFill="1" applyBorder="1" applyAlignment="1">
      <alignment horizontal="center"/>
    </xf>
    <xf numFmtId="49" fontId="5" fillId="0" borderId="12" xfId="0" applyNumberFormat="1" applyFont="1" applyFill="1" applyBorder="1" applyAlignment="1">
      <alignment/>
    </xf>
    <xf numFmtId="0" fontId="3" fillId="0" borderId="0" xfId="0" applyFont="1" applyFill="1" applyBorder="1" applyAlignment="1">
      <alignment vertical="top"/>
    </xf>
    <xf numFmtId="0" fontId="3" fillId="0" borderId="0" xfId="0" applyFont="1" applyBorder="1" applyAlignment="1">
      <alignment vertical="top"/>
    </xf>
    <xf numFmtId="1" fontId="3" fillId="0" borderId="10" xfId="0" applyNumberFormat="1" applyFont="1" applyBorder="1" applyAlignment="1">
      <alignment horizontal="center" vertical="center"/>
    </xf>
    <xf numFmtId="1" fontId="5" fillId="0" borderId="10" xfId="0" applyNumberFormat="1" applyFont="1" applyBorder="1" applyAlignment="1">
      <alignment horizontal="center"/>
    </xf>
    <xf numFmtId="1" fontId="6" fillId="0" borderId="10" xfId="0" applyNumberFormat="1" applyFont="1" applyFill="1" applyBorder="1" applyAlignment="1">
      <alignment horizontal="center" vertical="center" wrapText="1"/>
    </xf>
    <xf numFmtId="1" fontId="6" fillId="0" borderId="14" xfId="0" applyNumberFormat="1" applyFont="1" applyBorder="1" applyAlignment="1">
      <alignment horizontal="center" vertical="center" wrapText="1"/>
    </xf>
    <xf numFmtId="1" fontId="6" fillId="0" borderId="15"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xf>
    <xf numFmtId="0" fontId="6" fillId="0" borderId="15" xfId="0" applyFont="1" applyBorder="1" applyAlignment="1">
      <alignment horizontal="center"/>
    </xf>
    <xf numFmtId="0" fontId="8" fillId="0" borderId="19" xfId="0" applyFont="1" applyBorder="1" applyAlignment="1">
      <alignment horizontal="center"/>
    </xf>
    <xf numFmtId="0" fontId="1" fillId="0" borderId="12" xfId="0" applyFont="1" applyBorder="1" applyAlignment="1">
      <alignment horizontal="center"/>
    </xf>
    <xf numFmtId="0" fontId="0" fillId="0" borderId="0" xfId="0" applyFont="1" applyBorder="1" applyAlignment="1">
      <alignment horizontal="center" vertical="top"/>
    </xf>
    <xf numFmtId="0" fontId="0" fillId="0" borderId="0" xfId="0" applyFont="1" applyFill="1" applyAlignment="1">
      <alignment horizontal="left" vertical="center" wrapText="1"/>
    </xf>
    <xf numFmtId="49" fontId="2" fillId="0" borderId="14" xfId="0" applyNumberFormat="1" applyFont="1" applyBorder="1" applyAlignment="1">
      <alignment horizontal="left" vertical="center" wrapText="1"/>
    </xf>
    <xf numFmtId="49" fontId="2" fillId="0" borderId="15" xfId="0" applyNumberFormat="1" applyFont="1" applyBorder="1" applyAlignment="1">
      <alignment horizontal="left" vertical="center" wrapText="1"/>
    </xf>
    <xf numFmtId="1" fontId="2" fillId="0" borderId="14"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xf>
    <xf numFmtId="0" fontId="3" fillId="0" borderId="0" xfId="0" applyFont="1" applyAlignment="1">
      <alignment horizontal="center" vertical="top" wrapText="1"/>
    </xf>
    <xf numFmtId="0" fontId="21" fillId="0" borderId="0" xfId="0" applyFont="1" applyAlignment="1">
      <alignment horizontal="left"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1" fontId="6" fillId="0" borderId="10" xfId="0" applyNumberFormat="1" applyFont="1" applyBorder="1" applyAlignment="1">
      <alignment horizontal="center" vertical="center" wrapText="1"/>
    </xf>
    <xf numFmtId="0" fontId="3" fillId="0" borderId="20" xfId="0" applyFont="1" applyBorder="1" applyAlignment="1">
      <alignment horizontal="center" vertical="top" wrapText="1"/>
    </xf>
    <xf numFmtId="1" fontId="2" fillId="0" borderId="14" xfId="0" applyNumberFormat="1" applyFont="1" applyBorder="1" applyAlignment="1">
      <alignment horizontal="center"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1" fillId="0" borderId="0" xfId="0" applyFont="1" applyAlignment="1">
      <alignment horizontal="left" vertical="top" wrapText="1"/>
    </xf>
    <xf numFmtId="0" fontId="0" fillId="0" borderId="0" xfId="0" applyFont="1" applyAlignment="1">
      <alignment horizontal="left" wrapText="1"/>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13" fillId="0" borderId="20" xfId="0" applyFont="1" applyBorder="1" applyAlignment="1">
      <alignment horizontal="center" vertical="top"/>
    </xf>
    <xf numFmtId="0" fontId="0" fillId="0" borderId="0" xfId="0" applyFont="1" applyFill="1" applyBorder="1" applyAlignment="1">
      <alignment horizontal="center" vertical="top"/>
    </xf>
    <xf numFmtId="0" fontId="1" fillId="0" borderId="12" xfId="0" applyFont="1" applyFill="1" applyBorder="1" applyAlignment="1">
      <alignment horizontal="center"/>
    </xf>
    <xf numFmtId="49" fontId="1" fillId="0" borderId="12" xfId="0" applyNumberFormat="1" applyFont="1" applyFill="1" applyBorder="1" applyAlignment="1">
      <alignment horizontal="center"/>
    </xf>
    <xf numFmtId="0" fontId="0" fillId="0" borderId="20" xfId="0" applyFont="1" applyBorder="1" applyAlignment="1">
      <alignment horizontal="center" vertical="top" wrapText="1"/>
    </xf>
    <xf numFmtId="0" fontId="13" fillId="0" borderId="0" xfId="0" applyFont="1" applyBorder="1" applyAlignment="1">
      <alignment horizontal="center" vertical="top"/>
    </xf>
    <xf numFmtId="0" fontId="1" fillId="0" borderId="0" xfId="0" applyFont="1" applyFill="1" applyAlignment="1">
      <alignment horizontal="justify" wrapText="1"/>
    </xf>
    <xf numFmtId="0" fontId="0" fillId="0" borderId="0" xfId="0" applyFont="1" applyFill="1" applyAlignment="1">
      <alignment horizontal="justify" wrapText="1"/>
    </xf>
    <xf numFmtId="0" fontId="0" fillId="0" borderId="0" xfId="0" applyFont="1" applyFill="1" applyBorder="1" applyAlignment="1">
      <alignment horizontal="left" vertical="distributed" wrapText="1"/>
    </xf>
    <xf numFmtId="0" fontId="1" fillId="0" borderId="0" xfId="0" applyFont="1" applyFill="1" applyBorder="1" applyAlignment="1">
      <alignment horizontal="left" vertical="center" wrapText="1"/>
    </xf>
    <xf numFmtId="0" fontId="1" fillId="0" borderId="0" xfId="0" applyFont="1" applyAlignment="1">
      <alignment horizontal="left"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18" fillId="0" borderId="14" xfId="0" applyFont="1" applyBorder="1" applyAlignment="1">
      <alignment horizontal="left" vertical="center" wrapText="1"/>
    </xf>
    <xf numFmtId="0" fontId="18" fillId="0" borderId="17" xfId="0" applyFont="1" applyBorder="1" applyAlignment="1">
      <alignment horizontal="left" vertical="center" wrapText="1"/>
    </xf>
    <xf numFmtId="0" fontId="18" fillId="0" borderId="15" xfId="0" applyFont="1" applyBorder="1" applyAlignment="1">
      <alignment horizontal="left" vertical="center" wrapText="1"/>
    </xf>
    <xf numFmtId="0" fontId="25" fillId="0" borderId="10" xfId="0" applyFont="1" applyBorder="1" applyAlignment="1">
      <alignment horizontal="center" vertical="center" wrapText="1"/>
    </xf>
    <xf numFmtId="192" fontId="0" fillId="0" borderId="10" xfId="0" applyNumberFormat="1" applyFont="1" applyBorder="1" applyAlignment="1">
      <alignment horizontal="center" vertical="center"/>
    </xf>
    <xf numFmtId="192" fontId="0" fillId="0" borderId="0" xfId="0" applyNumberFormat="1" applyFont="1" applyBorder="1" applyAlignment="1">
      <alignment horizontal="center" vertical="center"/>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7" xfId="0" applyFont="1" applyBorder="1" applyAlignment="1">
      <alignment horizontal="center" vertical="center"/>
    </xf>
    <xf numFmtId="0" fontId="25" fillId="0" borderId="15" xfId="0" applyFont="1" applyBorder="1" applyAlignment="1">
      <alignment horizontal="center" vertical="center"/>
    </xf>
    <xf numFmtId="3" fontId="2" fillId="0" borderId="14"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0" fillId="0" borderId="14" xfId="0" applyNumberFormat="1" applyFont="1" applyBorder="1" applyAlignment="1">
      <alignment horizontal="center" vertical="center"/>
    </xf>
    <xf numFmtId="3" fontId="0" fillId="0" borderId="15" xfId="0" applyNumberFormat="1" applyFont="1" applyBorder="1" applyAlignment="1">
      <alignment horizontal="center" vertical="center"/>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3" fontId="2" fillId="0" borderId="10" xfId="0" applyNumberFormat="1" applyFont="1" applyBorder="1" applyAlignment="1">
      <alignment horizontal="center" vertical="center"/>
    </xf>
    <xf numFmtId="3" fontId="2" fillId="0" borderId="0" xfId="0" applyNumberFormat="1" applyFont="1" applyBorder="1" applyAlignment="1">
      <alignment horizontal="center" vertical="center"/>
    </xf>
    <xf numFmtId="0" fontId="2" fillId="0" borderId="10" xfId="53" applyFont="1" applyBorder="1" applyAlignment="1">
      <alignment horizontal="center" vertical="center" textRotation="90" wrapText="1"/>
      <protection/>
    </xf>
    <xf numFmtId="0" fontId="2" fillId="0" borderId="14"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24" xfId="53" applyFont="1" applyBorder="1" applyAlignment="1">
      <alignment horizontal="center" vertical="center" textRotation="90" wrapText="1"/>
      <protection/>
    </xf>
    <xf numFmtId="0" fontId="2" fillId="0" borderId="23" xfId="53" applyFont="1" applyBorder="1" applyAlignment="1">
      <alignment horizontal="center" vertical="center" textRotation="90"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6"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2" fillId="0" borderId="11"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1" fillId="0" borderId="0" xfId="53" applyFont="1" applyAlignment="1">
      <alignment horizontal="left"/>
      <protection/>
    </xf>
    <xf numFmtId="0" fontId="2" fillId="0" borderId="22" xfId="53" applyFont="1" applyFill="1" applyBorder="1" applyAlignment="1">
      <alignment horizontal="center" vertical="center" wrapText="1"/>
      <protection/>
    </xf>
    <xf numFmtId="0" fontId="2" fillId="0" borderId="23" xfId="53" applyFont="1" applyFill="1" applyBorder="1" applyAlignment="1">
      <alignment horizontal="center" vertical="center" wrapText="1"/>
      <protection/>
    </xf>
    <xf numFmtId="0" fontId="0" fillId="0" borderId="10" xfId="53" applyFont="1" applyBorder="1">
      <alignment/>
      <protection/>
    </xf>
    <xf numFmtId="0" fontId="1" fillId="0" borderId="0" xfId="0" applyFont="1" applyAlignment="1">
      <alignment horizontal="left" vertical="center" wrapText="1"/>
    </xf>
    <xf numFmtId="49" fontId="6" fillId="0" borderId="14" xfId="0" applyNumberFormat="1" applyFont="1" applyBorder="1" applyAlignment="1">
      <alignment horizontal="center"/>
    </xf>
    <xf numFmtId="49" fontId="6" fillId="0" borderId="15" xfId="0" applyNumberFormat="1"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0" fillId="0" borderId="12" xfId="53" applyFont="1" applyBorder="1" applyAlignment="1">
      <alignment horizontal="center"/>
      <protection/>
    </xf>
    <xf numFmtId="0" fontId="1" fillId="0" borderId="12" xfId="53" applyFont="1" applyBorder="1" applyAlignment="1">
      <alignment horizontal="center"/>
      <protection/>
    </xf>
    <xf numFmtId="0" fontId="3" fillId="0" borderId="0" xfId="53" applyFont="1" applyAlignment="1">
      <alignment horizontal="center" vertical="top" wrapText="1"/>
      <protection/>
    </xf>
    <xf numFmtId="0" fontId="3" fillId="0" borderId="0" xfId="53" applyFont="1" applyBorder="1" applyAlignment="1">
      <alignment horizontal="center" vertical="top" wrapText="1"/>
      <protection/>
    </xf>
    <xf numFmtId="192" fontId="2" fillId="0" borderId="10" xfId="53" applyNumberFormat="1" applyFont="1" applyBorder="1" applyAlignment="1">
      <alignment horizontal="center" vertical="center" wrapText="1"/>
      <protection/>
    </xf>
    <xf numFmtId="192" fontId="6" fillId="0" borderId="10" xfId="53" applyNumberFormat="1" applyFont="1" applyBorder="1" applyAlignment="1">
      <alignment horizontal="center" vertical="center" wrapText="1"/>
      <protection/>
    </xf>
    <xf numFmtId="0" fontId="6" fillId="0" borderId="10" xfId="53" applyFont="1" applyBorder="1" applyAlignment="1">
      <alignment horizontal="center" vertical="center" wrapText="1"/>
      <protection/>
    </xf>
    <xf numFmtId="0" fontId="1" fillId="0" borderId="0" xfId="53" applyFont="1" applyAlignment="1">
      <alignment horizontal="left" vertical="center" wrapText="1"/>
      <protection/>
    </xf>
    <xf numFmtId="0" fontId="20" fillId="0" borderId="10" xfId="53" applyFont="1" applyBorder="1" applyAlignment="1">
      <alignment horizontal="center" vertical="center" wrapText="1"/>
      <protection/>
    </xf>
    <xf numFmtId="0" fontId="3" fillId="0" borderId="10" xfId="0" applyFont="1" applyBorder="1" applyAlignment="1">
      <alignment horizontal="left"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 fillId="0" borderId="0" xfId="0" applyFont="1" applyAlignment="1">
      <alignment horizontal="left" vertical="top"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12" xfId="0" applyFont="1" applyFill="1" applyBorder="1" applyAlignment="1">
      <alignment horizontal="center"/>
    </xf>
    <xf numFmtId="0" fontId="3" fillId="0" borderId="0" xfId="0" applyFont="1" applyBorder="1" applyAlignment="1">
      <alignment horizontal="center" vertical="top"/>
    </xf>
    <xf numFmtId="0" fontId="5" fillId="0" borderId="12" xfId="0" applyFont="1" applyBorder="1" applyAlignment="1">
      <alignment horizontal="center"/>
    </xf>
    <xf numFmtId="0" fontId="3" fillId="0" borderId="0" xfId="0" applyFont="1" applyFill="1" applyBorder="1" applyAlignment="1">
      <alignment horizontal="center" vertical="top"/>
    </xf>
    <xf numFmtId="0" fontId="3" fillId="0" borderId="20" xfId="0" applyFont="1" applyBorder="1" applyAlignment="1">
      <alignment horizontal="center" vertical="top"/>
    </xf>
    <xf numFmtId="0" fontId="30" fillId="0" borderId="14" xfId="0" applyFont="1" applyBorder="1" applyAlignment="1">
      <alignment horizontal="left" vertical="top" wrapText="1"/>
    </xf>
    <xf numFmtId="0" fontId="30" fillId="0" borderId="15" xfId="0" applyFont="1" applyBorder="1" applyAlignment="1">
      <alignment horizontal="left" vertical="top" wrapText="1"/>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15"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0" borderId="10"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звіт ІІІкв форма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24997000396251678"/>
  </sheetPr>
  <dimension ref="A1:O44"/>
  <sheetViews>
    <sheetView view="pageBreakPreview" zoomScale="85" zoomScaleSheetLayoutView="85" zoomScalePageLayoutView="0" workbookViewId="0" topLeftCell="A30">
      <selection activeCell="H49" sqref="H49"/>
    </sheetView>
  </sheetViews>
  <sheetFormatPr defaultColWidth="9.00390625" defaultRowHeight="15.75"/>
  <cols>
    <col min="1" max="1" width="9.125" style="14" customWidth="1"/>
    <col min="2" max="2" width="9.25390625" style="14" customWidth="1"/>
    <col min="3" max="3" width="38.375" style="14" customWidth="1"/>
    <col min="4" max="4" width="11.75390625" style="14" customWidth="1"/>
    <col min="5" max="5" width="12.125" style="14" customWidth="1"/>
    <col min="6" max="6" width="10.125" style="14" customWidth="1"/>
    <col min="7" max="7" width="8.875" style="14" customWidth="1"/>
    <col min="8" max="8" width="10.00390625" style="14" customWidth="1"/>
    <col min="9" max="9" width="10.875" style="14" customWidth="1"/>
    <col min="10" max="10" width="11.375" style="14" customWidth="1"/>
    <col min="11" max="14" width="9.00390625" style="14" customWidth="1"/>
    <col min="15" max="15" width="10.125" style="14" customWidth="1"/>
    <col min="16" max="16384" width="9.00390625" style="14" customWidth="1"/>
  </cols>
  <sheetData>
    <row r="1" spans="12:15" ht="15">
      <c r="L1" s="37" t="s">
        <v>123</v>
      </c>
      <c r="M1" s="37"/>
      <c r="N1" s="37"/>
      <c r="O1" s="37"/>
    </row>
    <row r="2" spans="12:15" ht="15">
      <c r="L2" s="37" t="s">
        <v>124</v>
      </c>
      <c r="M2" s="37"/>
      <c r="N2" s="37"/>
      <c r="O2" s="37"/>
    </row>
    <row r="3" spans="12:15" ht="15">
      <c r="L3" s="37" t="s">
        <v>125</v>
      </c>
      <c r="M3" s="37"/>
      <c r="N3" s="37"/>
      <c r="O3" s="37"/>
    </row>
    <row r="4" spans="1:12" ht="18" thickBot="1">
      <c r="A4" s="327" t="s">
        <v>203</v>
      </c>
      <c r="B4" s="327"/>
      <c r="C4" s="327"/>
      <c r="D4" s="327"/>
      <c r="E4" s="327"/>
      <c r="F4" s="327"/>
      <c r="G4" s="327"/>
      <c r="H4" s="327"/>
      <c r="I4" s="327"/>
      <c r="J4" s="327"/>
      <c r="L4" s="14" t="s">
        <v>302</v>
      </c>
    </row>
    <row r="6" spans="1:10" ht="20.25" customHeight="1">
      <c r="A6" s="11" t="s">
        <v>16</v>
      </c>
      <c r="B6" s="328" t="s">
        <v>32</v>
      </c>
      <c r="C6" s="328"/>
      <c r="D6" s="328"/>
      <c r="E6" s="328"/>
      <c r="F6" s="328"/>
      <c r="G6" s="20"/>
      <c r="H6" s="31" t="s">
        <v>139</v>
      </c>
      <c r="I6" s="18"/>
      <c r="J6" s="17"/>
    </row>
    <row r="7" spans="1:13" ht="15">
      <c r="A7" s="8" t="s">
        <v>1</v>
      </c>
      <c r="B7" s="329" t="s">
        <v>48</v>
      </c>
      <c r="C7" s="329"/>
      <c r="D7" s="329"/>
      <c r="E7" s="329"/>
      <c r="F7" s="329"/>
      <c r="G7" s="329" t="s">
        <v>177</v>
      </c>
      <c r="H7" s="329"/>
      <c r="I7" s="329"/>
      <c r="J7" s="329"/>
      <c r="K7" s="329"/>
      <c r="L7" s="329"/>
      <c r="M7" s="329"/>
    </row>
    <row r="8" spans="1:2" ht="15">
      <c r="A8" s="1"/>
      <c r="B8" s="1"/>
    </row>
    <row r="9" spans="1:3" ht="15">
      <c r="A9" s="11" t="s">
        <v>17</v>
      </c>
      <c r="B9" s="23" t="s">
        <v>66</v>
      </c>
      <c r="C9" s="23"/>
    </row>
    <row r="10" spans="1:2" ht="15">
      <c r="A10" s="1"/>
      <c r="B10" s="1"/>
    </row>
    <row r="11" spans="1:9" ht="15" customHeight="1">
      <c r="A11" s="1"/>
      <c r="B11" s="330" t="s">
        <v>99</v>
      </c>
      <c r="C11" s="330"/>
      <c r="D11" s="330"/>
      <c r="E11" s="330"/>
      <c r="F11" s="44"/>
      <c r="G11" s="44"/>
      <c r="H11" s="44"/>
      <c r="I11" s="44"/>
    </row>
    <row r="12" spans="1:9" s="37" customFormat="1" ht="15" customHeight="1">
      <c r="A12" s="23"/>
      <c r="B12" s="23"/>
      <c r="C12" s="45"/>
      <c r="D12" s="45"/>
      <c r="E12" s="45"/>
      <c r="F12" s="45"/>
      <c r="G12" s="45"/>
      <c r="H12" s="45"/>
      <c r="I12" s="45"/>
    </row>
    <row r="13" spans="1:3" ht="15" hidden="1">
      <c r="A13" s="11"/>
      <c r="B13" s="1"/>
      <c r="C13" s="1"/>
    </row>
    <row r="14" spans="1:2" ht="15" hidden="1">
      <c r="A14" s="1"/>
      <c r="B14" s="1"/>
    </row>
    <row r="15" spans="1:3" ht="15">
      <c r="A15" s="11" t="s">
        <v>19</v>
      </c>
      <c r="B15" s="1" t="s">
        <v>204</v>
      </c>
      <c r="C15" s="1"/>
    </row>
    <row r="16" spans="1:3" ht="15">
      <c r="A16" s="11"/>
      <c r="B16" s="1" t="s">
        <v>273</v>
      </c>
      <c r="C16" s="1"/>
    </row>
    <row r="17" ht="15" customHeight="1">
      <c r="O17" s="30" t="s">
        <v>72</v>
      </c>
    </row>
    <row r="18" spans="1:15" ht="15" customHeight="1" hidden="1">
      <c r="A18" s="11"/>
      <c r="B18" s="11"/>
      <c r="C18" s="1"/>
      <c r="O18" s="14" t="s">
        <v>72</v>
      </c>
    </row>
    <row r="19" spans="1:15" s="3" customFormat="1" ht="96.75" customHeight="1">
      <c r="A19" s="2" t="s">
        <v>205</v>
      </c>
      <c r="B19" s="320" t="s">
        <v>215</v>
      </c>
      <c r="C19" s="321"/>
      <c r="D19" s="2" t="s">
        <v>71</v>
      </c>
      <c r="E19" s="2" t="s">
        <v>206</v>
      </c>
      <c r="F19" s="320" t="s">
        <v>207</v>
      </c>
      <c r="G19" s="321"/>
      <c r="H19" s="320" t="s">
        <v>208</v>
      </c>
      <c r="I19" s="321"/>
      <c r="J19" s="322" t="s">
        <v>209</v>
      </c>
      <c r="K19" s="322"/>
      <c r="L19" s="322" t="s">
        <v>126</v>
      </c>
      <c r="M19" s="322"/>
      <c r="N19" s="322" t="s">
        <v>210</v>
      </c>
      <c r="O19" s="322"/>
    </row>
    <row r="20" spans="1:15" s="19" customFormat="1" ht="15">
      <c r="A20" s="15">
        <v>1</v>
      </c>
      <c r="B20" s="323">
        <v>2</v>
      </c>
      <c r="C20" s="324"/>
      <c r="D20" s="15">
        <v>3</v>
      </c>
      <c r="E20" s="15">
        <v>4</v>
      </c>
      <c r="F20" s="323">
        <v>5</v>
      </c>
      <c r="G20" s="324"/>
      <c r="H20" s="323">
        <v>6</v>
      </c>
      <c r="I20" s="324"/>
      <c r="J20" s="323">
        <v>7</v>
      </c>
      <c r="K20" s="324"/>
      <c r="L20" s="325">
        <v>8</v>
      </c>
      <c r="M20" s="326"/>
      <c r="N20" s="325">
        <v>9</v>
      </c>
      <c r="O20" s="326"/>
    </row>
    <row r="21" spans="1:15" ht="15" hidden="1">
      <c r="A21" s="65"/>
      <c r="B21" s="65"/>
      <c r="C21" s="4"/>
      <c r="D21" s="320"/>
      <c r="E21" s="321"/>
      <c r="F21" s="320"/>
      <c r="G21" s="321"/>
      <c r="H21" s="320"/>
      <c r="I21" s="321"/>
      <c r="J21" s="320"/>
      <c r="K21" s="321"/>
      <c r="L21" s="320"/>
      <c r="M21" s="321"/>
      <c r="N21" s="320"/>
      <c r="O21" s="321"/>
    </row>
    <row r="22" spans="1:15" ht="15" hidden="1">
      <c r="A22" s="2"/>
      <c r="B22" s="2"/>
      <c r="C22" s="4"/>
      <c r="D22" s="320"/>
      <c r="E22" s="321"/>
      <c r="F22" s="320"/>
      <c r="G22" s="321"/>
      <c r="H22" s="320"/>
      <c r="I22" s="321"/>
      <c r="J22" s="320"/>
      <c r="K22" s="321"/>
      <c r="L22" s="320"/>
      <c r="M22" s="321"/>
      <c r="N22" s="320"/>
      <c r="O22" s="321"/>
    </row>
    <row r="23" spans="1:15" ht="15" hidden="1">
      <c r="A23" s="2"/>
      <c r="B23" s="2"/>
      <c r="C23" s="4"/>
      <c r="D23" s="320"/>
      <c r="E23" s="321"/>
      <c r="F23" s="320"/>
      <c r="G23" s="321"/>
      <c r="H23" s="320"/>
      <c r="I23" s="321"/>
      <c r="J23" s="320"/>
      <c r="K23" s="321"/>
      <c r="L23" s="320"/>
      <c r="M23" s="321"/>
      <c r="N23" s="320"/>
      <c r="O23" s="321"/>
    </row>
    <row r="24" spans="1:15" ht="51" customHeight="1">
      <c r="A24" s="146" t="s">
        <v>160</v>
      </c>
      <c r="B24" s="344" t="s">
        <v>162</v>
      </c>
      <c r="C24" s="345"/>
      <c r="D24" s="2" t="s">
        <v>32</v>
      </c>
      <c r="E24" s="2"/>
      <c r="F24" s="343">
        <f>'2019-2(6.1;6.2;6.3,6.4)'!D10</f>
        <v>210580</v>
      </c>
      <c r="G24" s="321"/>
      <c r="H24" s="343">
        <f>'2019-2(6.1;6.2;6.3,6.4)'!H10</f>
        <v>209333</v>
      </c>
      <c r="I24" s="321"/>
      <c r="J24" s="333">
        <f>'2019-2(6.1;6.2;6.3,6.4)'!O10</f>
        <v>243690</v>
      </c>
      <c r="K24" s="334"/>
      <c r="L24" s="343">
        <f>'2019-2(6.1;6.2;6.3,6.4)'!G43</f>
        <v>260017.22999999998</v>
      </c>
      <c r="M24" s="321"/>
      <c r="N24" s="343">
        <f>'2019-2(6.1;6.2;6.3,6.4)'!K43</f>
        <v>274318.17764999997</v>
      </c>
      <c r="O24" s="321"/>
    </row>
    <row r="25" spans="1:15" ht="15">
      <c r="A25" s="2"/>
      <c r="B25" s="98" t="s">
        <v>202</v>
      </c>
      <c r="C25" s="95"/>
      <c r="D25" s="320"/>
      <c r="E25" s="321"/>
      <c r="F25" s="318">
        <f>F24</f>
        <v>210580</v>
      </c>
      <c r="G25" s="319"/>
      <c r="H25" s="318">
        <f>H24</f>
        <v>209333</v>
      </c>
      <c r="I25" s="319"/>
      <c r="J25" s="318">
        <f>J24</f>
        <v>243690</v>
      </c>
      <c r="K25" s="319"/>
      <c r="L25" s="318">
        <f>L24</f>
        <v>260017.22999999998</v>
      </c>
      <c r="M25" s="319"/>
      <c r="N25" s="318">
        <f>N24</f>
        <v>274318.17764999997</v>
      </c>
      <c r="O25" s="319"/>
    </row>
    <row r="26" spans="1:15" ht="15">
      <c r="A26" s="9"/>
      <c r="B26" s="9"/>
      <c r="C26" s="68"/>
      <c r="D26" s="9"/>
      <c r="E26" s="9"/>
      <c r="F26" s="69"/>
      <c r="G26" s="69"/>
      <c r="H26" s="69"/>
      <c r="I26" s="69"/>
      <c r="J26" s="69"/>
      <c r="K26" s="69"/>
      <c r="L26" s="69"/>
      <c r="M26" s="69"/>
      <c r="N26" s="69"/>
      <c r="O26" s="69"/>
    </row>
    <row r="27" spans="1:3" ht="15">
      <c r="A27" s="11" t="s">
        <v>20</v>
      </c>
      <c r="B27" s="1" t="s">
        <v>214</v>
      </c>
      <c r="C27" s="1"/>
    </row>
    <row r="28" spans="1:3" ht="15">
      <c r="A28" s="11"/>
      <c r="B28" s="1" t="s">
        <v>270</v>
      </c>
      <c r="C28" s="1"/>
    </row>
    <row r="29" ht="15">
      <c r="O29" s="14" t="s">
        <v>72</v>
      </c>
    </row>
    <row r="30" spans="1:15" s="3" customFormat="1" ht="102.75" customHeight="1">
      <c r="A30" s="2" t="s">
        <v>205</v>
      </c>
      <c r="B30" s="320" t="s">
        <v>215</v>
      </c>
      <c r="C30" s="321"/>
      <c r="D30" s="2" t="s">
        <v>71</v>
      </c>
      <c r="E30" s="2" t="s">
        <v>206</v>
      </c>
      <c r="F30" s="320" t="s">
        <v>207</v>
      </c>
      <c r="G30" s="321"/>
      <c r="H30" s="320" t="s">
        <v>208</v>
      </c>
      <c r="I30" s="321"/>
      <c r="J30" s="322" t="s">
        <v>209</v>
      </c>
      <c r="K30" s="322"/>
      <c r="L30" s="322" t="s">
        <v>126</v>
      </c>
      <c r="M30" s="322"/>
      <c r="N30" s="322" t="s">
        <v>210</v>
      </c>
      <c r="O30" s="322"/>
    </row>
    <row r="31" spans="1:15" s="19" customFormat="1" ht="15">
      <c r="A31" s="15">
        <v>1</v>
      </c>
      <c r="B31" s="323">
        <v>2</v>
      </c>
      <c r="C31" s="324"/>
      <c r="D31" s="15">
        <v>3</v>
      </c>
      <c r="E31" s="15">
        <v>4</v>
      </c>
      <c r="F31" s="335">
        <v>5</v>
      </c>
      <c r="G31" s="335"/>
      <c r="H31" s="335">
        <v>6</v>
      </c>
      <c r="I31" s="335"/>
      <c r="J31" s="335">
        <v>7</v>
      </c>
      <c r="K31" s="335"/>
      <c r="L31" s="336">
        <v>8</v>
      </c>
      <c r="M31" s="336"/>
      <c r="N31" s="336">
        <v>9</v>
      </c>
      <c r="O31" s="336"/>
    </row>
    <row r="32" spans="1:15" ht="54.75" customHeight="1">
      <c r="A32" s="22"/>
      <c r="B32" s="331"/>
      <c r="C32" s="332"/>
      <c r="D32" s="220" t="s">
        <v>32</v>
      </c>
      <c r="E32" s="220"/>
      <c r="F32" s="333"/>
      <c r="G32" s="334"/>
      <c r="H32" s="333"/>
      <c r="I32" s="334"/>
      <c r="J32" s="333"/>
      <c r="K32" s="334"/>
      <c r="L32" s="333"/>
      <c r="M32" s="334"/>
      <c r="N32" s="333"/>
      <c r="O32" s="334"/>
    </row>
    <row r="33" spans="1:15" ht="15" hidden="1">
      <c r="A33" s="65"/>
      <c r="B33" s="65"/>
      <c r="C33" s="4"/>
      <c r="D33" s="322"/>
      <c r="E33" s="322"/>
      <c r="F33" s="320"/>
      <c r="G33" s="321"/>
      <c r="H33" s="320"/>
      <c r="I33" s="321"/>
      <c r="J33" s="320"/>
      <c r="K33" s="321"/>
      <c r="L33" s="320"/>
      <c r="M33" s="321"/>
      <c r="N33" s="320"/>
      <c r="O33" s="321"/>
    </row>
    <row r="34" spans="1:15" ht="15" hidden="1">
      <c r="A34" s="2"/>
      <c r="B34" s="2"/>
      <c r="C34" s="4"/>
      <c r="D34" s="322"/>
      <c r="E34" s="322"/>
      <c r="F34" s="320"/>
      <c r="G34" s="321"/>
      <c r="H34" s="320"/>
      <c r="I34" s="321"/>
      <c r="J34" s="320"/>
      <c r="K34" s="321"/>
      <c r="L34" s="320"/>
      <c r="M34" s="321"/>
      <c r="N34" s="320"/>
      <c r="O34" s="321"/>
    </row>
    <row r="35" spans="1:15" ht="15" hidden="1">
      <c r="A35" s="2"/>
      <c r="B35" s="2"/>
      <c r="C35" s="4"/>
      <c r="D35" s="322"/>
      <c r="E35" s="322"/>
      <c r="F35" s="320"/>
      <c r="G35" s="321"/>
      <c r="H35" s="320"/>
      <c r="I35" s="321"/>
      <c r="J35" s="320"/>
      <c r="K35" s="321"/>
      <c r="L35" s="320"/>
      <c r="M35" s="321"/>
      <c r="N35" s="320"/>
      <c r="O35" s="321"/>
    </row>
    <row r="36" spans="1:15" ht="15">
      <c r="A36" s="2"/>
      <c r="B36" s="339"/>
      <c r="C36" s="340"/>
      <c r="D36" s="2"/>
      <c r="E36" s="2"/>
      <c r="F36" s="40"/>
      <c r="G36" s="96"/>
      <c r="H36" s="40"/>
      <c r="I36" s="96"/>
      <c r="J36" s="40"/>
      <c r="K36" s="96"/>
      <c r="L36" s="40"/>
      <c r="M36" s="96"/>
      <c r="N36" s="40"/>
      <c r="O36" s="96"/>
    </row>
    <row r="37" spans="1:15" ht="15">
      <c r="A37" s="2"/>
      <c r="B37" s="98" t="s">
        <v>202</v>
      </c>
      <c r="C37" s="95"/>
      <c r="D37" s="107"/>
      <c r="E37" s="107"/>
      <c r="F37" s="341">
        <f>F32</f>
        <v>0</v>
      </c>
      <c r="G37" s="341"/>
      <c r="H37" s="341">
        <f>H32</f>
        <v>0</v>
      </c>
      <c r="I37" s="341"/>
      <c r="J37" s="318">
        <f>J32</f>
        <v>0</v>
      </c>
      <c r="K37" s="319"/>
      <c r="L37" s="318">
        <f>L32</f>
        <v>0</v>
      </c>
      <c r="M37" s="319"/>
      <c r="N37" s="318">
        <f>N32</f>
        <v>0</v>
      </c>
      <c r="O37" s="319"/>
    </row>
    <row r="38" spans="1:10" ht="30.75" customHeight="1">
      <c r="A38" s="338" t="s">
        <v>119</v>
      </c>
      <c r="B38" s="338"/>
      <c r="C38" s="338"/>
      <c r="D38" s="54"/>
      <c r="E38" s="54"/>
      <c r="F38" s="27"/>
      <c r="G38" s="55"/>
      <c r="H38" s="328" t="s">
        <v>120</v>
      </c>
      <c r="I38" s="328"/>
      <c r="J38" s="70"/>
    </row>
    <row r="39" spans="1:10" ht="16.5">
      <c r="A39" s="56"/>
      <c r="B39" s="56"/>
      <c r="D39" s="342" t="s">
        <v>8</v>
      </c>
      <c r="E39" s="342"/>
      <c r="F39" s="60"/>
      <c r="H39" s="337" t="s">
        <v>31</v>
      </c>
      <c r="I39" s="337"/>
      <c r="J39" s="59"/>
    </row>
    <row r="40" spans="1:10" ht="36.75" customHeight="1">
      <c r="A40" s="338" t="s">
        <v>308</v>
      </c>
      <c r="B40" s="338"/>
      <c r="C40" s="338"/>
      <c r="D40" s="54"/>
      <c r="E40" s="54"/>
      <c r="F40" s="27"/>
      <c r="G40" s="55"/>
      <c r="H40" s="328" t="s">
        <v>309</v>
      </c>
      <c r="I40" s="328"/>
      <c r="J40" s="70"/>
    </row>
    <row r="41" spans="1:10" ht="15.75" customHeight="1">
      <c r="A41" s="56"/>
      <c r="B41" s="56"/>
      <c r="D41" s="342" t="s">
        <v>8</v>
      </c>
      <c r="E41" s="342"/>
      <c r="F41" s="60"/>
      <c r="H41" s="337" t="s">
        <v>31</v>
      </c>
      <c r="I41" s="337"/>
      <c r="J41" s="59"/>
    </row>
    <row r="42" ht="15" hidden="1"/>
    <row r="43" spans="1:10" ht="34.5" customHeight="1">
      <c r="A43" s="346"/>
      <c r="B43" s="346"/>
      <c r="C43" s="346"/>
      <c r="D43" s="54"/>
      <c r="E43" s="54"/>
      <c r="F43" s="27"/>
      <c r="G43" s="55"/>
      <c r="H43" s="328"/>
      <c r="I43" s="328"/>
      <c r="J43" s="70"/>
    </row>
    <row r="44" spans="1:10" ht="15.75" customHeight="1">
      <c r="A44" s="56"/>
      <c r="B44" s="56"/>
      <c r="D44" s="342"/>
      <c r="E44" s="342"/>
      <c r="F44" s="60"/>
      <c r="H44" s="337"/>
      <c r="I44" s="337"/>
      <c r="J44" s="59"/>
    </row>
  </sheetData>
  <sheetProtection/>
  <mergeCells count="101">
    <mergeCell ref="B24:C24"/>
    <mergeCell ref="A43:C43"/>
    <mergeCell ref="H43:I43"/>
    <mergeCell ref="J25:K25"/>
    <mergeCell ref="L25:M25"/>
    <mergeCell ref="N25:O25"/>
    <mergeCell ref="A38:C38"/>
    <mergeCell ref="F25:G25"/>
    <mergeCell ref="H25:I25"/>
    <mergeCell ref="H24:I24"/>
    <mergeCell ref="J24:K24"/>
    <mergeCell ref="L24:M24"/>
    <mergeCell ref="N24:O24"/>
    <mergeCell ref="J23:K23"/>
    <mergeCell ref="L23:M23"/>
    <mergeCell ref="N23:O23"/>
    <mergeCell ref="F23:G23"/>
    <mergeCell ref="D44:E44"/>
    <mergeCell ref="H44:I44"/>
    <mergeCell ref="H23:I23"/>
    <mergeCell ref="D41:E41"/>
    <mergeCell ref="F24:G24"/>
    <mergeCell ref="D23:E23"/>
    <mergeCell ref="D35:E35"/>
    <mergeCell ref="H41:I41"/>
    <mergeCell ref="D39:E39"/>
    <mergeCell ref="N21:O21"/>
    <mergeCell ref="L21:M21"/>
    <mergeCell ref="L22:M22"/>
    <mergeCell ref="J22:K22"/>
    <mergeCell ref="F21:G21"/>
    <mergeCell ref="H21:I21"/>
    <mergeCell ref="J21:K21"/>
    <mergeCell ref="F22:G22"/>
    <mergeCell ref="H22:I22"/>
    <mergeCell ref="H39:I39"/>
    <mergeCell ref="A40:C40"/>
    <mergeCell ref="H40:I40"/>
    <mergeCell ref="H38:I38"/>
    <mergeCell ref="B36:C36"/>
    <mergeCell ref="F37:G37"/>
    <mergeCell ref="H37:I37"/>
    <mergeCell ref="D25:E25"/>
    <mergeCell ref="B30:C30"/>
    <mergeCell ref="J32:K32"/>
    <mergeCell ref="L32:M32"/>
    <mergeCell ref="N32:O32"/>
    <mergeCell ref="D33:E33"/>
    <mergeCell ref="F33:G33"/>
    <mergeCell ref="H33:I33"/>
    <mergeCell ref="J33:K33"/>
    <mergeCell ref="L33:M33"/>
    <mergeCell ref="L30:M30"/>
    <mergeCell ref="N30:O30"/>
    <mergeCell ref="F31:G31"/>
    <mergeCell ref="H31:I31"/>
    <mergeCell ref="J31:K31"/>
    <mergeCell ref="L31:M31"/>
    <mergeCell ref="N31:O31"/>
    <mergeCell ref="D21:E21"/>
    <mergeCell ref="D22:E22"/>
    <mergeCell ref="N22:O22"/>
    <mergeCell ref="B31:C31"/>
    <mergeCell ref="B32:C32"/>
    <mergeCell ref="F30:G30"/>
    <mergeCell ref="H30:I30"/>
    <mergeCell ref="F32:G32"/>
    <mergeCell ref="H32:I32"/>
    <mergeCell ref="J30:K30"/>
    <mergeCell ref="A4:J4"/>
    <mergeCell ref="B6:F6"/>
    <mergeCell ref="B7:F7"/>
    <mergeCell ref="G7:M7"/>
    <mergeCell ref="B11:E11"/>
    <mergeCell ref="B19:C19"/>
    <mergeCell ref="F19:G19"/>
    <mergeCell ref="H19:I19"/>
    <mergeCell ref="J19:K19"/>
    <mergeCell ref="L19:M19"/>
    <mergeCell ref="N19:O19"/>
    <mergeCell ref="B20:C20"/>
    <mergeCell ref="F20:G20"/>
    <mergeCell ref="H20:I20"/>
    <mergeCell ref="J20:K20"/>
    <mergeCell ref="L20:M20"/>
    <mergeCell ref="N20:O20"/>
    <mergeCell ref="N33:O33"/>
    <mergeCell ref="D34:E34"/>
    <mergeCell ref="F34:G34"/>
    <mergeCell ref="H34:I34"/>
    <mergeCell ref="J34:K34"/>
    <mergeCell ref="L34:M34"/>
    <mergeCell ref="N34:O34"/>
    <mergeCell ref="J37:K37"/>
    <mergeCell ref="L37:M37"/>
    <mergeCell ref="N37:O37"/>
    <mergeCell ref="F35:G35"/>
    <mergeCell ref="H35:I35"/>
    <mergeCell ref="J35:K35"/>
    <mergeCell ref="L35:M35"/>
    <mergeCell ref="N35:O35"/>
  </mergeCells>
  <printOptions horizontalCentered="1"/>
  <pageMargins left="0" right="0" top="0.2755905511811024" bottom="0" header="0" footer="0"/>
  <pageSetup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sheetPr>
    <tabColor theme="3" tint="-0.24997000396251678"/>
    <pageSetUpPr fitToPage="1"/>
  </sheetPr>
  <dimension ref="A1:J17"/>
  <sheetViews>
    <sheetView view="pageBreakPreview" zoomScale="85" zoomScaleSheetLayoutView="85" zoomScalePageLayoutView="0" workbookViewId="0" topLeftCell="A9">
      <selection activeCell="H49" sqref="H49"/>
    </sheetView>
  </sheetViews>
  <sheetFormatPr defaultColWidth="9.00390625" defaultRowHeight="15.75"/>
  <cols>
    <col min="1" max="1" width="8.625" style="272" customWidth="1"/>
    <col min="2" max="2" width="50.375" style="272" customWidth="1"/>
    <col min="3" max="3" width="10.625" style="272" customWidth="1"/>
    <col min="4" max="4" width="12.00390625" style="272" customWidth="1"/>
    <col min="5" max="5" width="11.25390625" style="272" customWidth="1"/>
    <col min="6" max="6" width="11.625" style="272" customWidth="1"/>
    <col min="7" max="7" width="11.375" style="272" customWidth="1"/>
    <col min="8" max="8" width="11.25390625" style="272" customWidth="1"/>
    <col min="9" max="9" width="34.625" style="272" customWidth="1"/>
    <col min="10" max="10" width="9.875" style="272" customWidth="1"/>
    <col min="11" max="11" width="10.00390625" style="272" customWidth="1"/>
    <col min="12" max="12" width="10.50390625" style="272" customWidth="1"/>
    <col min="13" max="16384" width="8.75390625" style="272" customWidth="1"/>
  </cols>
  <sheetData>
    <row r="1" spans="1:7" s="235" customFormat="1" ht="15" hidden="1">
      <c r="A1" s="234" t="s">
        <v>107</v>
      </c>
      <c r="B1" s="273" t="s">
        <v>129</v>
      </c>
      <c r="C1" s="273"/>
      <c r="D1" s="273"/>
      <c r="E1" s="273"/>
      <c r="F1" s="273"/>
      <c r="G1" s="273"/>
    </row>
    <row r="2" spans="1:7" s="235" customFormat="1" ht="10.5" customHeight="1" hidden="1">
      <c r="A2" s="234"/>
      <c r="B2" s="273"/>
      <c r="C2" s="273"/>
      <c r="D2" s="273"/>
      <c r="E2" s="273"/>
      <c r="F2" s="273"/>
      <c r="G2" s="273"/>
    </row>
    <row r="3" spans="1:9" s="235" customFormat="1" ht="105" customHeight="1" hidden="1">
      <c r="A3" s="239" t="s">
        <v>21</v>
      </c>
      <c r="B3" s="239" t="s">
        <v>84</v>
      </c>
      <c r="C3" s="239" t="s">
        <v>87</v>
      </c>
      <c r="D3" s="239" t="s">
        <v>85</v>
      </c>
      <c r="E3" s="239" t="s">
        <v>121</v>
      </c>
      <c r="F3" s="401" t="s">
        <v>88</v>
      </c>
      <c r="G3" s="401"/>
      <c r="H3" s="401" t="s">
        <v>86</v>
      </c>
      <c r="I3" s="401"/>
    </row>
    <row r="4" spans="1:9" s="235" customFormat="1" ht="15" hidden="1">
      <c r="A4" s="239">
        <v>1</v>
      </c>
      <c r="B4" s="239">
        <v>2</v>
      </c>
      <c r="C4" s="239">
        <v>3</v>
      </c>
      <c r="D4" s="239">
        <v>4</v>
      </c>
      <c r="E4" s="239">
        <v>5</v>
      </c>
      <c r="F4" s="401">
        <v>6</v>
      </c>
      <c r="G4" s="401"/>
      <c r="H4" s="401">
        <v>7</v>
      </c>
      <c r="I4" s="401"/>
    </row>
    <row r="5" spans="1:9" ht="19.5" customHeight="1" hidden="1">
      <c r="A5" s="277"/>
      <c r="B5" s="278" t="s">
        <v>137</v>
      </c>
      <c r="C5" s="279"/>
      <c r="D5" s="279"/>
      <c r="E5" s="279"/>
      <c r="F5" s="430"/>
      <c r="G5" s="430"/>
      <c r="H5" s="430"/>
      <c r="I5" s="430"/>
    </row>
    <row r="6" spans="1:9" s="235" customFormat="1" ht="36" customHeight="1" hidden="1">
      <c r="A6" s="239" t="s">
        <v>45</v>
      </c>
      <c r="B6" s="280" t="s">
        <v>138</v>
      </c>
      <c r="C6" s="239" t="s">
        <v>45</v>
      </c>
      <c r="D6" s="281" t="s">
        <v>45</v>
      </c>
      <c r="E6" s="281" t="s">
        <v>45</v>
      </c>
      <c r="F6" s="426" t="s">
        <v>45</v>
      </c>
      <c r="G6" s="426"/>
      <c r="H6" s="393" t="s">
        <v>45</v>
      </c>
      <c r="I6" s="394"/>
    </row>
    <row r="7" spans="1:9" s="235" customFormat="1" ht="15" hidden="1">
      <c r="A7" s="282"/>
      <c r="B7" s="283" t="s">
        <v>2</v>
      </c>
      <c r="C7" s="282"/>
      <c r="D7" s="284" t="str">
        <f>D6</f>
        <v>-</v>
      </c>
      <c r="E7" s="284" t="str">
        <f>E6</f>
        <v>-</v>
      </c>
      <c r="F7" s="427" t="str">
        <f>F6</f>
        <v>-</v>
      </c>
      <c r="G7" s="427"/>
      <c r="H7" s="428"/>
      <c r="I7" s="428"/>
    </row>
    <row r="8" spans="1:7" s="235" customFormat="1" ht="15" hidden="1">
      <c r="A8" s="234"/>
      <c r="B8" s="273"/>
      <c r="C8" s="273"/>
      <c r="D8" s="273"/>
      <c r="E8" s="273"/>
      <c r="F8" s="273"/>
      <c r="G8" s="273"/>
    </row>
    <row r="9" spans="1:7" s="235" customFormat="1" ht="15">
      <c r="A9" s="234" t="s">
        <v>201</v>
      </c>
      <c r="B9" s="273" t="s">
        <v>130</v>
      </c>
      <c r="C9" s="273"/>
      <c r="D9" s="273"/>
      <c r="E9" s="273"/>
      <c r="F9" s="273"/>
      <c r="G9" s="273"/>
    </row>
    <row r="10" spans="1:9" ht="24.75" customHeight="1">
      <c r="A10" s="285"/>
      <c r="B10" s="286"/>
      <c r="C10" s="286"/>
      <c r="D10" s="286"/>
      <c r="E10" s="286"/>
      <c r="F10" s="286"/>
      <c r="G10" s="286"/>
      <c r="H10" s="287"/>
      <c r="I10" s="287"/>
    </row>
    <row r="11" spans="1:9" s="235" customFormat="1" ht="37.5" customHeight="1">
      <c r="A11" s="288" t="s">
        <v>108</v>
      </c>
      <c r="B11" s="429" t="s">
        <v>257</v>
      </c>
      <c r="C11" s="429"/>
      <c r="D11" s="429"/>
      <c r="E11" s="429"/>
      <c r="F11" s="429"/>
      <c r="G11" s="429"/>
      <c r="H11" s="429"/>
      <c r="I11" s="429"/>
    </row>
    <row r="12" spans="1:10" s="235" customFormat="1" ht="55.5" customHeight="1">
      <c r="A12" s="289"/>
      <c r="B12" s="289" t="s">
        <v>119</v>
      </c>
      <c r="C12" s="289"/>
      <c r="D12" s="290"/>
      <c r="E12" s="290"/>
      <c r="F12" s="291"/>
      <c r="G12" s="292"/>
      <c r="H12" s="423" t="s">
        <v>120</v>
      </c>
      <c r="I12" s="423"/>
      <c r="J12" s="293"/>
    </row>
    <row r="13" spans="1:9" s="235" customFormat="1" ht="16.5" customHeight="1">
      <c r="A13" s="294"/>
      <c r="E13" s="424" t="s">
        <v>8</v>
      </c>
      <c r="F13" s="424"/>
      <c r="H13" s="425" t="s">
        <v>31</v>
      </c>
      <c r="I13" s="425"/>
    </row>
    <row r="14" spans="1:9" s="235" customFormat="1" ht="45" customHeight="1">
      <c r="A14" s="295"/>
      <c r="B14" s="296" t="s">
        <v>308</v>
      </c>
      <c r="E14" s="422"/>
      <c r="F14" s="422"/>
      <c r="G14" s="292"/>
      <c r="H14" s="423" t="s">
        <v>306</v>
      </c>
      <c r="I14" s="423"/>
    </row>
    <row r="15" spans="1:9" s="235" customFormat="1" ht="30" customHeight="1">
      <c r="A15" s="294"/>
      <c r="E15" s="424" t="s">
        <v>8</v>
      </c>
      <c r="F15" s="424"/>
      <c r="H15" s="424" t="s">
        <v>31</v>
      </c>
      <c r="I15" s="424"/>
    </row>
    <row r="16" spans="1:9" s="235" customFormat="1" ht="16.5">
      <c r="A16" s="295"/>
      <c r="B16" s="297"/>
      <c r="E16" s="422"/>
      <c r="F16" s="422"/>
      <c r="G16" s="292"/>
      <c r="H16" s="423"/>
      <c r="I16" s="423"/>
    </row>
    <row r="17" spans="1:9" s="235" customFormat="1" ht="18" customHeight="1">
      <c r="A17" s="294"/>
      <c r="E17" s="424"/>
      <c r="F17" s="424"/>
      <c r="H17" s="424"/>
      <c r="I17" s="424"/>
    </row>
  </sheetData>
  <sheetProtection/>
  <mergeCells count="22">
    <mergeCell ref="F3:G3"/>
    <mergeCell ref="H3:I3"/>
    <mergeCell ref="F4:G4"/>
    <mergeCell ref="H4:I4"/>
    <mergeCell ref="F5:G5"/>
    <mergeCell ref="H5:I5"/>
    <mergeCell ref="F6:G6"/>
    <mergeCell ref="H6:I6"/>
    <mergeCell ref="F7:G7"/>
    <mergeCell ref="H7:I7"/>
    <mergeCell ref="B11:I11"/>
    <mergeCell ref="H12:I12"/>
    <mergeCell ref="E16:F16"/>
    <mergeCell ref="H16:I16"/>
    <mergeCell ref="E17:F17"/>
    <mergeCell ref="H17:I17"/>
    <mergeCell ref="E13:F13"/>
    <mergeCell ref="H13:I13"/>
    <mergeCell ref="E14:F14"/>
    <mergeCell ref="H14:I14"/>
    <mergeCell ref="E15:F15"/>
    <mergeCell ref="H15:I15"/>
  </mergeCells>
  <printOptions horizontalCentered="1"/>
  <pageMargins left="0" right="0" top="0.35433070866141736" bottom="0" header="0" footer="0"/>
  <pageSetup fitToHeight="1" fitToWidth="1" horizontalDpi="600" verticalDpi="600" orientation="landscape" paperSize="9" scale="83" r:id="rId1"/>
</worksheet>
</file>

<file path=xl/worksheets/sheet11.xml><?xml version="1.0" encoding="utf-8"?>
<worksheet xmlns="http://schemas.openxmlformats.org/spreadsheetml/2006/main" xmlns:r="http://schemas.openxmlformats.org/officeDocument/2006/relationships">
  <sheetPr>
    <tabColor theme="3" tint="-0.24997000396251678"/>
  </sheetPr>
  <dimension ref="A2:N88"/>
  <sheetViews>
    <sheetView view="pageBreakPreview" zoomScaleSheetLayoutView="100" zoomScalePageLayoutView="0" workbookViewId="0" topLeftCell="A82">
      <selection activeCell="H49" sqref="H49"/>
    </sheetView>
  </sheetViews>
  <sheetFormatPr defaultColWidth="9.00390625" defaultRowHeight="15.75"/>
  <cols>
    <col min="1" max="1" width="11.75390625" style="14" customWidth="1"/>
    <col min="2" max="2" width="9.25390625" style="14" customWidth="1"/>
    <col min="3" max="3" width="27.75390625" style="14" customWidth="1"/>
    <col min="4" max="4" width="12.50390625" style="14" customWidth="1"/>
    <col min="5" max="5" width="23.125" style="14" customWidth="1"/>
    <col min="6" max="6" width="16.625" style="14" customWidth="1"/>
    <col min="7" max="7" width="13.50390625" style="14" customWidth="1"/>
    <col min="8" max="8" width="35.125" style="14" customWidth="1"/>
    <col min="9" max="9" width="15.875" style="14" customWidth="1"/>
    <col min="10" max="16384" width="9.00390625" style="48" customWidth="1"/>
  </cols>
  <sheetData>
    <row r="2" spans="8:11" ht="15">
      <c r="H2" s="14" t="s">
        <v>131</v>
      </c>
      <c r="J2" s="14"/>
      <c r="K2" s="14"/>
    </row>
    <row r="3" spans="8:11" ht="15">
      <c r="H3" s="14" t="s">
        <v>124</v>
      </c>
      <c r="J3" s="14"/>
      <c r="K3" s="14"/>
    </row>
    <row r="4" spans="8:11" ht="15">
      <c r="H4" s="14" t="s">
        <v>125</v>
      </c>
      <c r="J4" s="14"/>
      <c r="K4" s="14"/>
    </row>
    <row r="5" spans="8:11" ht="16.5" customHeight="1">
      <c r="H5" s="14" t="s">
        <v>302</v>
      </c>
      <c r="J5" s="14"/>
      <c r="K5" s="14"/>
    </row>
    <row r="6" spans="10:11" ht="15" hidden="1">
      <c r="J6" s="14"/>
      <c r="K6" s="14"/>
    </row>
    <row r="7" spans="1:8" ht="25.5" customHeight="1" thickBot="1">
      <c r="A7" s="327" t="s">
        <v>258</v>
      </c>
      <c r="B7" s="327"/>
      <c r="C7" s="327"/>
      <c r="D7" s="327"/>
      <c r="E7" s="327"/>
      <c r="F7" s="327"/>
      <c r="G7" s="327"/>
      <c r="H7" s="327"/>
    </row>
    <row r="9" spans="1:14" s="305" customFormat="1" ht="13.5">
      <c r="A9" s="298" t="s">
        <v>16</v>
      </c>
      <c r="B9" s="439" t="s">
        <v>32</v>
      </c>
      <c r="C9" s="439"/>
      <c r="D9" s="439"/>
      <c r="E9" s="439"/>
      <c r="F9" s="439"/>
      <c r="G9" s="299"/>
      <c r="H9" s="300" t="s">
        <v>139</v>
      </c>
      <c r="I9" s="301"/>
      <c r="J9" s="302"/>
      <c r="K9" s="303"/>
      <c r="L9" s="304"/>
      <c r="M9" s="304"/>
      <c r="N9" s="304"/>
    </row>
    <row r="10" spans="1:14" s="305" customFormat="1" ht="18" customHeight="1">
      <c r="A10" s="306" t="s">
        <v>1</v>
      </c>
      <c r="B10" s="438" t="s">
        <v>48</v>
      </c>
      <c r="C10" s="438"/>
      <c r="D10" s="438"/>
      <c r="E10" s="438"/>
      <c r="F10" s="438"/>
      <c r="G10" s="440" t="s">
        <v>177</v>
      </c>
      <c r="H10" s="440"/>
      <c r="I10" s="440"/>
      <c r="J10" s="307"/>
      <c r="K10" s="307"/>
      <c r="L10" s="307"/>
      <c r="M10" s="307"/>
      <c r="N10" s="308"/>
    </row>
    <row r="11" spans="1:11" s="305" customFormat="1" ht="6" customHeight="1">
      <c r="A11" s="6"/>
      <c r="H11" s="153"/>
      <c r="I11" s="153"/>
      <c r="J11" s="309"/>
      <c r="K11" s="310"/>
    </row>
    <row r="12" spans="1:14" s="305" customFormat="1" ht="13.5">
      <c r="A12" s="298" t="s">
        <v>17</v>
      </c>
      <c r="B12" s="439" t="str">
        <f>B9</f>
        <v>Виконавчий комітет Сумської міської ради</v>
      </c>
      <c r="C12" s="439"/>
      <c r="D12" s="439"/>
      <c r="E12" s="439"/>
      <c r="F12" s="439"/>
      <c r="G12" s="311"/>
      <c r="H12" s="300" t="s">
        <v>140</v>
      </c>
      <c r="I12" s="311"/>
      <c r="J12" s="312"/>
      <c r="K12" s="303"/>
      <c r="L12" s="304"/>
      <c r="M12" s="304"/>
      <c r="N12" s="304"/>
    </row>
    <row r="13" spans="1:14" s="305" customFormat="1" ht="13.5">
      <c r="A13" s="306" t="s">
        <v>1</v>
      </c>
      <c r="B13" s="441" t="s">
        <v>180</v>
      </c>
      <c r="C13" s="441"/>
      <c r="D13" s="441"/>
      <c r="E13" s="441"/>
      <c r="F13" s="441"/>
      <c r="G13" s="313" t="s">
        <v>177</v>
      </c>
      <c r="H13" s="313"/>
      <c r="I13" s="313"/>
      <c r="J13" s="313"/>
      <c r="K13" s="313"/>
      <c r="L13" s="313"/>
      <c r="M13" s="313"/>
      <c r="N13" s="308"/>
    </row>
    <row r="14" spans="1:10" s="305" customFormat="1" ht="9" customHeight="1">
      <c r="A14" s="6"/>
      <c r="H14" s="153"/>
      <c r="I14" s="153"/>
      <c r="J14" s="153"/>
    </row>
    <row r="15" spans="1:14" s="305" customFormat="1" ht="13.5">
      <c r="A15" s="298" t="s">
        <v>19</v>
      </c>
      <c r="B15" s="437" t="s">
        <v>162</v>
      </c>
      <c r="C15" s="437"/>
      <c r="D15" s="437"/>
      <c r="E15" s="437"/>
      <c r="F15" s="437"/>
      <c r="G15" s="302"/>
      <c r="H15" s="300" t="s">
        <v>175</v>
      </c>
      <c r="I15" s="302"/>
      <c r="J15" s="312"/>
      <c r="K15" s="303"/>
      <c r="L15" s="304"/>
      <c r="M15" s="304"/>
      <c r="N15" s="304"/>
    </row>
    <row r="16" spans="1:14" s="305" customFormat="1" ht="33" customHeight="1">
      <c r="A16" s="306" t="s">
        <v>1</v>
      </c>
      <c r="B16" s="342" t="s">
        <v>184</v>
      </c>
      <c r="C16" s="342"/>
      <c r="D16" s="342"/>
      <c r="E16" s="342"/>
      <c r="F16" s="342"/>
      <c r="G16" s="438" t="s">
        <v>178</v>
      </c>
      <c r="H16" s="438"/>
      <c r="I16" s="438"/>
      <c r="J16" s="314"/>
      <c r="K16" s="314"/>
      <c r="L16" s="314"/>
      <c r="M16" s="314"/>
      <c r="N16" s="308"/>
    </row>
    <row r="17" spans="1:8" ht="15.75" customHeight="1">
      <c r="A17" s="129" t="s">
        <v>20</v>
      </c>
      <c r="B17" s="362" t="s">
        <v>259</v>
      </c>
      <c r="C17" s="362"/>
      <c r="D17" s="362"/>
      <c r="E17" s="362"/>
      <c r="F17" s="362"/>
      <c r="G17" s="362"/>
      <c r="H17" s="362"/>
    </row>
    <row r="18" spans="1:8" ht="15">
      <c r="A18" s="129"/>
      <c r="B18" s="129"/>
      <c r="C18" s="128"/>
      <c r="D18" s="128"/>
      <c r="E18" s="128"/>
      <c r="F18" s="128"/>
      <c r="G18" s="128"/>
      <c r="H18" s="128"/>
    </row>
    <row r="19" spans="1:8" ht="18" customHeight="1">
      <c r="A19" s="21" t="s">
        <v>179</v>
      </c>
      <c r="B19" s="362" t="s">
        <v>293</v>
      </c>
      <c r="C19" s="362"/>
      <c r="D19" s="362"/>
      <c r="E19" s="362"/>
      <c r="F19" s="362"/>
      <c r="G19" s="362"/>
      <c r="H19" s="362"/>
    </row>
    <row r="20" ht="15">
      <c r="H20" s="25" t="s">
        <v>72</v>
      </c>
    </row>
    <row r="21" spans="1:9" s="9" customFormat="1" ht="42.75" customHeight="1">
      <c r="A21" s="363" t="s">
        <v>246</v>
      </c>
      <c r="B21" s="418" t="s">
        <v>47</v>
      </c>
      <c r="C21" s="349"/>
      <c r="D21" s="363" t="s">
        <v>189</v>
      </c>
      <c r="E21" s="363" t="s">
        <v>190</v>
      </c>
      <c r="F21" s="320" t="s">
        <v>235</v>
      </c>
      <c r="G21" s="321"/>
      <c r="H21" s="363" t="s">
        <v>260</v>
      </c>
      <c r="I21" s="130"/>
    </row>
    <row r="22" spans="1:9" s="9" customFormat="1" ht="83.25" customHeight="1">
      <c r="A22" s="364"/>
      <c r="B22" s="417"/>
      <c r="C22" s="350"/>
      <c r="D22" s="364"/>
      <c r="E22" s="364"/>
      <c r="F22" s="2" t="s">
        <v>109</v>
      </c>
      <c r="G22" s="40" t="s">
        <v>89</v>
      </c>
      <c r="H22" s="364"/>
      <c r="I22" s="130"/>
    </row>
    <row r="23" spans="1:9" s="26" customFormat="1" ht="15.75" customHeight="1">
      <c r="A23" s="52">
        <v>1</v>
      </c>
      <c r="B23" s="420">
        <v>2</v>
      </c>
      <c r="C23" s="421"/>
      <c r="D23" s="52">
        <v>3</v>
      </c>
      <c r="E23" s="52">
        <v>4</v>
      </c>
      <c r="F23" s="52">
        <v>5</v>
      </c>
      <c r="G23" s="52">
        <v>6</v>
      </c>
      <c r="H23" s="52">
        <v>7</v>
      </c>
      <c r="I23" s="3"/>
    </row>
    <row r="24" spans="1:9" s="27" customFormat="1" ht="34.5" customHeight="1">
      <c r="A24" s="146" t="s">
        <v>160</v>
      </c>
      <c r="B24" s="444" t="s">
        <v>162</v>
      </c>
      <c r="C24" s="445"/>
      <c r="D24" s="131"/>
      <c r="E24" s="131"/>
      <c r="F24" s="131"/>
      <c r="G24" s="82"/>
      <c r="H24" s="82"/>
      <c r="I24" s="132"/>
    </row>
    <row r="25" spans="1:9" s="26" customFormat="1" ht="42.75" customHeight="1">
      <c r="A25" s="71"/>
      <c r="B25" s="446" t="s">
        <v>159</v>
      </c>
      <c r="C25" s="447"/>
      <c r="D25" s="61"/>
      <c r="E25" s="62"/>
      <c r="F25" s="61"/>
      <c r="G25" s="63"/>
      <c r="H25" s="52"/>
      <c r="I25" s="3"/>
    </row>
    <row r="26" spans="1:9" s="26" customFormat="1" ht="15.75" customHeight="1" hidden="1">
      <c r="A26" s="2">
        <v>2210</v>
      </c>
      <c r="B26" s="339" t="s">
        <v>94</v>
      </c>
      <c r="C26" s="340"/>
      <c r="D26" s="123">
        <f>'2019-2(6.1;6.2;6.3,6.4)'!G10</f>
        <v>0</v>
      </c>
      <c r="E26" s="123">
        <f>'2019-2(6.1;6.2;6.3,6.4)'!K8</f>
        <v>0</v>
      </c>
      <c r="F26" s="133">
        <f>'2019-2(6.1;6.2;6.3,6.4)'!L8</f>
        <v>0</v>
      </c>
      <c r="G26" s="63"/>
      <c r="H26" s="52"/>
      <c r="I26" s="3"/>
    </row>
    <row r="27" spans="1:9" s="26" customFormat="1" ht="15.75" customHeight="1">
      <c r="A27" s="2">
        <v>2800</v>
      </c>
      <c r="B27" s="339" t="s">
        <v>161</v>
      </c>
      <c r="C27" s="340"/>
      <c r="D27" s="123">
        <f>'2019-(7.1,7.2)'!C14</f>
        <v>50000</v>
      </c>
      <c r="E27" s="123">
        <f>'2019-(7.1,7.2)'!G14</f>
        <v>50000</v>
      </c>
      <c r="F27" s="133">
        <f>'2019-(7.1,7.2)'!K14+'2019-(7.1,7.2)'!K15</f>
        <v>85000</v>
      </c>
      <c r="G27" s="63"/>
      <c r="H27" s="52"/>
      <c r="I27" s="3"/>
    </row>
    <row r="28" spans="1:9" s="26" customFormat="1" ht="54" customHeight="1">
      <c r="A28" s="71"/>
      <c r="B28" s="446" t="s">
        <v>230</v>
      </c>
      <c r="C28" s="447"/>
      <c r="D28" s="61"/>
      <c r="E28" s="62"/>
      <c r="F28" s="61"/>
      <c r="G28" s="63"/>
      <c r="H28" s="52"/>
      <c r="I28" s="3"/>
    </row>
    <row r="29" spans="1:9" s="26" customFormat="1" ht="15.75" customHeight="1" hidden="1">
      <c r="A29" s="2">
        <v>2210</v>
      </c>
      <c r="B29" s="339" t="s">
        <v>94</v>
      </c>
      <c r="C29" s="340"/>
      <c r="D29" s="123" t="e">
        <f>'2019-2(6.1;6.2;6.3,6.4)'!#REF!</f>
        <v>#REF!</v>
      </c>
      <c r="E29" s="123">
        <f>'2019-2(6.1;6.2;6.3,6.4)'!K11</f>
        <v>0</v>
      </c>
      <c r="F29" s="133">
        <f>'2019-2(6.1;6.2;6.3,6.4)'!L11</f>
        <v>0</v>
      </c>
      <c r="G29" s="63"/>
      <c r="H29" s="52"/>
      <c r="I29" s="3"/>
    </row>
    <row r="30" spans="1:9" s="26" customFormat="1" ht="15.75" customHeight="1">
      <c r="A30" s="2">
        <v>2800</v>
      </c>
      <c r="B30" s="339" t="s">
        <v>161</v>
      </c>
      <c r="C30" s="340"/>
      <c r="D30" s="123">
        <f>'2019-(7.1,7.2)'!C17</f>
        <v>160580</v>
      </c>
      <c r="E30" s="123">
        <f>'2019-(7.1,7.2)'!G17</f>
        <v>159333</v>
      </c>
      <c r="F30" s="133">
        <f>'2019-(7.1,7.2)'!K17</f>
        <v>158690</v>
      </c>
      <c r="G30" s="63"/>
      <c r="H30" s="52"/>
      <c r="I30" s="3"/>
    </row>
    <row r="31" spans="1:9" s="26" customFormat="1" ht="15.75" customHeight="1">
      <c r="A31" s="134"/>
      <c r="B31" s="442" t="s">
        <v>44</v>
      </c>
      <c r="C31" s="443"/>
      <c r="D31" s="63">
        <f>D27+D30</f>
        <v>210580</v>
      </c>
      <c r="E31" s="63">
        <f>E27+E30</f>
        <v>209333</v>
      </c>
      <c r="F31" s="63">
        <f>F27+F30</f>
        <v>243690</v>
      </c>
      <c r="G31" s="63" t="s">
        <v>45</v>
      </c>
      <c r="H31" s="52"/>
      <c r="I31" s="3"/>
    </row>
    <row r="33" spans="1:9" s="113" customFormat="1" ht="13.5" customHeight="1">
      <c r="A33" s="1" t="s">
        <v>110</v>
      </c>
      <c r="B33" s="1"/>
      <c r="C33" s="135"/>
      <c r="D33" s="135"/>
      <c r="E33" s="135"/>
      <c r="F33" s="135"/>
      <c r="G33" s="135"/>
      <c r="H33" s="135"/>
      <c r="I33" s="1"/>
    </row>
    <row r="36" spans="1:8" ht="29.25" customHeight="1">
      <c r="A36" s="320" t="s">
        <v>21</v>
      </c>
      <c r="B36" s="321"/>
      <c r="C36" s="2" t="s">
        <v>84</v>
      </c>
      <c r="D36" s="2" t="s">
        <v>51</v>
      </c>
      <c r="E36" s="2" t="s">
        <v>52</v>
      </c>
      <c r="F36" s="322" t="s">
        <v>261</v>
      </c>
      <c r="G36" s="322"/>
      <c r="H36" s="2" t="s">
        <v>262</v>
      </c>
    </row>
    <row r="37" spans="1:9" s="27" customFormat="1" ht="15">
      <c r="A37" s="420">
        <v>1</v>
      </c>
      <c r="B37" s="421"/>
      <c r="C37" s="52">
        <v>2</v>
      </c>
      <c r="D37" s="52">
        <v>3</v>
      </c>
      <c r="E37" s="52">
        <v>4</v>
      </c>
      <c r="F37" s="448">
        <v>5</v>
      </c>
      <c r="G37" s="448"/>
      <c r="H37" s="52">
        <v>6</v>
      </c>
      <c r="I37" s="132"/>
    </row>
    <row r="38" spans="1:9" s="27" customFormat="1" ht="15">
      <c r="A38" s="420"/>
      <c r="B38" s="421"/>
      <c r="C38" s="136"/>
      <c r="D38" s="52"/>
      <c r="E38" s="52"/>
      <c r="F38" s="414"/>
      <c r="G38" s="415"/>
      <c r="H38" s="52"/>
      <c r="I38" s="132"/>
    </row>
    <row r="39" spans="1:9" s="27" customFormat="1" ht="15">
      <c r="A39" s="420"/>
      <c r="B39" s="421"/>
      <c r="C39" s="136"/>
      <c r="D39" s="52"/>
      <c r="E39" s="52"/>
      <c r="F39" s="414"/>
      <c r="G39" s="415"/>
      <c r="H39" s="52"/>
      <c r="I39" s="132"/>
    </row>
    <row r="40" spans="1:9" s="27" customFormat="1" ht="15">
      <c r="A40" s="420"/>
      <c r="B40" s="421"/>
      <c r="C40" s="136" t="s">
        <v>54</v>
      </c>
      <c r="D40" s="52"/>
      <c r="E40" s="52"/>
      <c r="F40" s="414"/>
      <c r="G40" s="415"/>
      <c r="H40" s="52"/>
      <c r="I40" s="132"/>
    </row>
    <row r="41" spans="1:9" s="27" customFormat="1" ht="15">
      <c r="A41" s="420"/>
      <c r="B41" s="421"/>
      <c r="C41" s="136" t="s">
        <v>90</v>
      </c>
      <c r="D41" s="52"/>
      <c r="E41" s="52"/>
      <c r="F41" s="414"/>
      <c r="G41" s="415"/>
      <c r="H41" s="52"/>
      <c r="I41" s="132"/>
    </row>
    <row r="42" spans="1:8" ht="15">
      <c r="A42" s="420"/>
      <c r="B42" s="421"/>
      <c r="C42" s="136" t="s">
        <v>55</v>
      </c>
      <c r="D42" s="57"/>
      <c r="E42" s="57"/>
      <c r="F42" s="414"/>
      <c r="G42" s="415"/>
      <c r="H42" s="57"/>
    </row>
    <row r="43" spans="1:8" ht="15">
      <c r="A43" s="420"/>
      <c r="B43" s="421"/>
      <c r="C43" s="136" t="s">
        <v>90</v>
      </c>
      <c r="D43" s="57"/>
      <c r="E43" s="57"/>
      <c r="F43" s="414"/>
      <c r="G43" s="415"/>
      <c r="H43" s="57"/>
    </row>
    <row r="44" spans="1:8" ht="15">
      <c r="A44" s="420"/>
      <c r="B44" s="421"/>
      <c r="C44" s="136" t="s">
        <v>56</v>
      </c>
      <c r="D44" s="57"/>
      <c r="E44" s="57"/>
      <c r="F44" s="414"/>
      <c r="G44" s="415"/>
      <c r="H44" s="57"/>
    </row>
    <row r="45" spans="1:8" ht="15">
      <c r="A45" s="420"/>
      <c r="B45" s="421"/>
      <c r="C45" s="136" t="s">
        <v>90</v>
      </c>
      <c r="D45" s="57"/>
      <c r="E45" s="57"/>
      <c r="F45" s="414"/>
      <c r="G45" s="415"/>
      <c r="H45" s="57"/>
    </row>
    <row r="46" spans="1:8" ht="15">
      <c r="A46" s="420"/>
      <c r="B46" s="421"/>
      <c r="C46" s="136" t="s">
        <v>57</v>
      </c>
      <c r="D46" s="57"/>
      <c r="E46" s="57"/>
      <c r="F46" s="414"/>
      <c r="G46" s="415"/>
      <c r="H46" s="57"/>
    </row>
    <row r="47" spans="1:8" ht="15">
      <c r="A47" s="420"/>
      <c r="B47" s="421"/>
      <c r="C47" s="136" t="s">
        <v>90</v>
      </c>
      <c r="D47" s="57"/>
      <c r="E47" s="57"/>
      <c r="F47" s="414"/>
      <c r="G47" s="415"/>
      <c r="H47" s="57"/>
    </row>
    <row r="49" spans="1:9" s="113" customFormat="1" ht="30" customHeight="1">
      <c r="A49" s="362" t="s">
        <v>133</v>
      </c>
      <c r="B49" s="362"/>
      <c r="C49" s="362"/>
      <c r="D49" s="362"/>
      <c r="E49" s="362"/>
      <c r="F49" s="362"/>
      <c r="G49" s="362"/>
      <c r="H49" s="362"/>
      <c r="I49" s="1"/>
    </row>
    <row r="50" spans="3:8" ht="13.5" customHeight="1">
      <c r="C50" s="135"/>
      <c r="D50" s="135"/>
      <c r="E50" s="135"/>
      <c r="F50" s="135"/>
      <c r="G50" s="135"/>
      <c r="H50" s="135"/>
    </row>
    <row r="51" spans="3:9" ht="13.5" customHeight="1">
      <c r="C51" s="135"/>
      <c r="D51" s="135"/>
      <c r="E51" s="135"/>
      <c r="F51" s="135"/>
      <c r="G51" s="135"/>
      <c r="H51" s="48"/>
      <c r="I51" s="137"/>
    </row>
    <row r="52" spans="1:9" ht="13.5" customHeight="1">
      <c r="A52" s="136" t="s">
        <v>202</v>
      </c>
      <c r="B52" s="136"/>
      <c r="C52" s="138"/>
      <c r="D52" s="136"/>
      <c r="E52" s="136"/>
      <c r="F52" s="136"/>
      <c r="G52" s="136"/>
      <c r="H52" s="136"/>
      <c r="I52" s="139"/>
    </row>
    <row r="53" spans="3:8" ht="13.5" customHeight="1">
      <c r="C53" s="135"/>
      <c r="D53" s="135"/>
      <c r="E53" s="135"/>
      <c r="F53" s="135"/>
      <c r="G53" s="135"/>
      <c r="H53" s="135"/>
    </row>
    <row r="54" spans="1:8" ht="15" customHeight="1">
      <c r="A54" s="21" t="s">
        <v>182</v>
      </c>
      <c r="B54" s="362" t="s">
        <v>294</v>
      </c>
      <c r="C54" s="362"/>
      <c r="D54" s="362"/>
      <c r="E54" s="362"/>
      <c r="F54" s="362"/>
      <c r="G54" s="362"/>
      <c r="H54" s="362"/>
    </row>
    <row r="55" spans="3:8" ht="13.5" customHeight="1">
      <c r="C55" s="135"/>
      <c r="D55" s="135"/>
      <c r="E55" s="135"/>
      <c r="F55" s="135"/>
      <c r="G55" s="135"/>
      <c r="H55" s="25" t="s">
        <v>72</v>
      </c>
    </row>
    <row r="56" spans="1:8" ht="32.25" customHeight="1">
      <c r="A56" s="322" t="s">
        <v>14</v>
      </c>
      <c r="B56" s="418" t="s">
        <v>47</v>
      </c>
      <c r="C56" s="349"/>
      <c r="D56" s="322" t="s">
        <v>134</v>
      </c>
      <c r="E56" s="322"/>
      <c r="F56" s="322" t="s">
        <v>263</v>
      </c>
      <c r="G56" s="322"/>
      <c r="H56" s="363" t="s">
        <v>264</v>
      </c>
    </row>
    <row r="57" spans="1:8" ht="39" customHeight="1">
      <c r="A57" s="322"/>
      <c r="B57" s="417"/>
      <c r="C57" s="350"/>
      <c r="D57" s="2" t="s">
        <v>91</v>
      </c>
      <c r="E57" s="39" t="s">
        <v>265</v>
      </c>
      <c r="F57" s="2" t="s">
        <v>91</v>
      </c>
      <c r="G57" s="39" t="s">
        <v>265</v>
      </c>
      <c r="H57" s="364"/>
    </row>
    <row r="58" spans="1:8" ht="13.5" customHeight="1">
      <c r="A58" s="2">
        <v>1</v>
      </c>
      <c r="B58" s="320">
        <v>2</v>
      </c>
      <c r="C58" s="321"/>
      <c r="D58" s="2">
        <v>3</v>
      </c>
      <c r="E58" s="2">
        <v>4</v>
      </c>
      <c r="F58" s="2">
        <v>5</v>
      </c>
      <c r="G58" s="2">
        <v>6</v>
      </c>
      <c r="H58" s="2">
        <v>7</v>
      </c>
    </row>
    <row r="59" spans="1:8" ht="13.5" customHeight="1">
      <c r="A59" s="4"/>
      <c r="B59" s="339"/>
      <c r="C59" s="340"/>
      <c r="D59" s="2"/>
      <c r="E59" s="2"/>
      <c r="F59" s="2"/>
      <c r="G59" s="2"/>
      <c r="H59" s="2"/>
    </row>
    <row r="60" spans="1:8" ht="13.5" customHeight="1">
      <c r="A60" s="4"/>
      <c r="B60" s="339"/>
      <c r="C60" s="340"/>
      <c r="D60" s="2"/>
      <c r="E60" s="2"/>
      <c r="F60" s="2"/>
      <c r="G60" s="2"/>
      <c r="H60" s="2"/>
    </row>
    <row r="61" spans="1:8" ht="13.5" customHeight="1">
      <c r="A61" s="4"/>
      <c r="B61" s="339"/>
      <c r="C61" s="340"/>
      <c r="D61" s="2"/>
      <c r="E61" s="2"/>
      <c r="F61" s="2"/>
      <c r="G61" s="2"/>
      <c r="H61" s="2"/>
    </row>
    <row r="62" spans="1:8" ht="13.5" customHeight="1">
      <c r="A62" s="4"/>
      <c r="B62" s="339"/>
      <c r="C62" s="340"/>
      <c r="D62" s="2"/>
      <c r="E62" s="2"/>
      <c r="F62" s="2"/>
      <c r="G62" s="2"/>
      <c r="H62" s="2"/>
    </row>
    <row r="63" spans="1:8" ht="13.5" customHeight="1">
      <c r="A63" s="4"/>
      <c r="B63" s="339"/>
      <c r="C63" s="340"/>
      <c r="D63" s="2"/>
      <c r="E63" s="2"/>
      <c r="F63" s="2"/>
      <c r="G63" s="2"/>
      <c r="H63" s="2"/>
    </row>
    <row r="64" spans="3:8" ht="13.5" customHeight="1">
      <c r="C64" s="135"/>
      <c r="D64" s="135"/>
      <c r="E64" s="135"/>
      <c r="F64" s="135"/>
      <c r="G64" s="135"/>
      <c r="H64" s="135"/>
    </row>
    <row r="65" spans="1:9" s="113" customFormat="1" ht="13.5" customHeight="1">
      <c r="A65" s="1" t="s">
        <v>295</v>
      </c>
      <c r="B65" s="1"/>
      <c r="C65" s="135"/>
      <c r="D65" s="135"/>
      <c r="E65" s="135"/>
      <c r="F65" s="135"/>
      <c r="G65" s="135"/>
      <c r="H65" s="135"/>
      <c r="I65" s="1"/>
    </row>
    <row r="66" spans="1:8" ht="13.5" customHeight="1">
      <c r="A66" s="140"/>
      <c r="B66" s="140"/>
      <c r="C66" s="135"/>
      <c r="D66" s="135"/>
      <c r="E66" s="135"/>
      <c r="F66" s="135"/>
      <c r="G66" s="135"/>
      <c r="H66" s="135"/>
    </row>
    <row r="67" spans="1:9" ht="73.5" customHeight="1">
      <c r="A67" s="435" t="s">
        <v>21</v>
      </c>
      <c r="B67" s="436"/>
      <c r="C67" s="7" t="s">
        <v>84</v>
      </c>
      <c r="D67" s="7" t="s">
        <v>51</v>
      </c>
      <c r="E67" s="7" t="s">
        <v>52</v>
      </c>
      <c r="F67" s="7" t="s">
        <v>135</v>
      </c>
      <c r="G67" s="7" t="s">
        <v>136</v>
      </c>
      <c r="H67" s="7" t="s">
        <v>266</v>
      </c>
      <c r="I67" s="7" t="s">
        <v>267</v>
      </c>
    </row>
    <row r="68" spans="1:9" ht="13.5" customHeight="1">
      <c r="A68" s="435">
        <v>1</v>
      </c>
      <c r="B68" s="436"/>
      <c r="C68" s="7">
        <v>2</v>
      </c>
      <c r="D68" s="7">
        <v>3</v>
      </c>
      <c r="E68" s="7">
        <v>4</v>
      </c>
      <c r="F68" s="7">
        <v>5</v>
      </c>
      <c r="G68" s="7">
        <v>6</v>
      </c>
      <c r="H68" s="7">
        <v>7</v>
      </c>
      <c r="I68" s="7">
        <v>8</v>
      </c>
    </row>
    <row r="69" spans="1:9" ht="13.5" customHeight="1">
      <c r="A69" s="435"/>
      <c r="B69" s="436"/>
      <c r="C69" s="142" t="s">
        <v>54</v>
      </c>
      <c r="D69" s="141"/>
      <c r="E69" s="141"/>
      <c r="F69" s="141"/>
      <c r="G69" s="141"/>
      <c r="H69" s="141"/>
      <c r="I69" s="141"/>
    </row>
    <row r="70" spans="1:9" ht="13.5" customHeight="1">
      <c r="A70" s="435"/>
      <c r="B70" s="436"/>
      <c r="C70" s="142" t="s">
        <v>90</v>
      </c>
      <c r="D70" s="141"/>
      <c r="E70" s="141"/>
      <c r="F70" s="141"/>
      <c r="G70" s="141"/>
      <c r="H70" s="141"/>
      <c r="I70" s="141"/>
    </row>
    <row r="71" spans="1:9" ht="13.5" customHeight="1">
      <c r="A71" s="435"/>
      <c r="B71" s="436"/>
      <c r="C71" s="142" t="s">
        <v>55</v>
      </c>
      <c r="D71" s="141"/>
      <c r="E71" s="141"/>
      <c r="F71" s="141"/>
      <c r="G71" s="141"/>
      <c r="H71" s="141"/>
      <c r="I71" s="141"/>
    </row>
    <row r="72" spans="1:9" ht="13.5" customHeight="1">
      <c r="A72" s="435"/>
      <c r="B72" s="436"/>
      <c r="C72" s="142" t="s">
        <v>90</v>
      </c>
      <c r="D72" s="141"/>
      <c r="E72" s="141"/>
      <c r="F72" s="141"/>
      <c r="G72" s="141"/>
      <c r="H72" s="141"/>
      <c r="I72" s="141"/>
    </row>
    <row r="73" spans="1:9" ht="13.5" customHeight="1">
      <c r="A73" s="435"/>
      <c r="B73" s="436"/>
      <c r="C73" s="142" t="s">
        <v>56</v>
      </c>
      <c r="D73" s="141"/>
      <c r="E73" s="141"/>
      <c r="F73" s="141"/>
      <c r="G73" s="141"/>
      <c r="H73" s="141"/>
      <c r="I73" s="141"/>
    </row>
    <row r="74" spans="1:9" ht="13.5" customHeight="1">
      <c r="A74" s="435"/>
      <c r="B74" s="436"/>
      <c r="C74" s="142" t="s">
        <v>90</v>
      </c>
      <c r="D74" s="141"/>
      <c r="E74" s="141"/>
      <c r="F74" s="141"/>
      <c r="G74" s="141"/>
      <c r="H74" s="141"/>
      <c r="I74" s="141"/>
    </row>
    <row r="75" spans="1:9" ht="13.5" customHeight="1">
      <c r="A75" s="435"/>
      <c r="B75" s="436"/>
      <c r="C75" s="142" t="s">
        <v>57</v>
      </c>
      <c r="D75" s="141"/>
      <c r="E75" s="141"/>
      <c r="F75" s="141"/>
      <c r="G75" s="141"/>
      <c r="H75" s="141"/>
      <c r="I75" s="141"/>
    </row>
    <row r="76" spans="1:9" ht="13.5" customHeight="1">
      <c r="A76" s="435"/>
      <c r="B76" s="436"/>
      <c r="C76" s="142" t="s">
        <v>90</v>
      </c>
      <c r="D76" s="141"/>
      <c r="E76" s="141"/>
      <c r="F76" s="141"/>
      <c r="G76" s="141"/>
      <c r="H76" s="141"/>
      <c r="I76" s="141"/>
    </row>
    <row r="77" spans="1:2" ht="13.5" customHeight="1">
      <c r="A77" s="143"/>
      <c r="B77" s="143"/>
    </row>
    <row r="78" spans="1:2" ht="6" customHeight="1">
      <c r="A78" s="143"/>
      <c r="B78" s="143"/>
    </row>
    <row r="79" spans="1:8" ht="29.25" customHeight="1">
      <c r="A79" s="362" t="s">
        <v>296</v>
      </c>
      <c r="B79" s="362"/>
      <c r="C79" s="362"/>
      <c r="D79" s="362"/>
      <c r="E79" s="362"/>
      <c r="F79" s="362"/>
      <c r="G79" s="362"/>
      <c r="H79" s="362"/>
    </row>
    <row r="80" spans="1:8" ht="17.25" customHeight="1">
      <c r="A80" s="128"/>
      <c r="B80" s="128"/>
      <c r="C80" s="128"/>
      <c r="D80" s="128"/>
      <c r="E80" s="128"/>
      <c r="F80" s="128"/>
      <c r="G80" s="128"/>
      <c r="H80" s="128"/>
    </row>
    <row r="81" spans="1:9" s="28" customFormat="1" ht="13.5" customHeight="1">
      <c r="A81" s="431" t="s">
        <v>202</v>
      </c>
      <c r="B81" s="431"/>
      <c r="C81" s="431"/>
      <c r="D81" s="144"/>
      <c r="E81" s="144"/>
      <c r="F81" s="432"/>
      <c r="G81" s="433"/>
      <c r="H81" s="144"/>
      <c r="I81" s="144"/>
    </row>
    <row r="82" spans="1:8" ht="44.25" customHeight="1">
      <c r="A82" s="53"/>
      <c r="B82" s="411" t="s">
        <v>119</v>
      </c>
      <c r="C82" s="411"/>
      <c r="D82" s="54"/>
      <c r="E82" s="54"/>
      <c r="F82" s="55"/>
      <c r="G82" s="328" t="s">
        <v>120</v>
      </c>
      <c r="H82" s="328"/>
    </row>
    <row r="83" spans="4:8" ht="15">
      <c r="D83" s="342" t="s">
        <v>8</v>
      </c>
      <c r="E83" s="342"/>
      <c r="G83" s="337" t="s">
        <v>31</v>
      </c>
      <c r="H83" s="337"/>
    </row>
    <row r="84" spans="1:8" ht="33.75" customHeight="1">
      <c r="A84" s="53"/>
      <c r="B84" s="434" t="s">
        <v>307</v>
      </c>
      <c r="C84" s="434"/>
      <c r="D84" s="54"/>
      <c r="E84" s="54"/>
      <c r="F84" s="55"/>
      <c r="G84" s="328" t="s">
        <v>306</v>
      </c>
      <c r="H84" s="328"/>
    </row>
    <row r="85" spans="1:8" ht="16.5">
      <c r="A85" s="56"/>
      <c r="B85" s="56"/>
      <c r="D85" s="342" t="s">
        <v>8</v>
      </c>
      <c r="E85" s="342"/>
      <c r="G85" s="337" t="s">
        <v>31</v>
      </c>
      <c r="H85" s="337"/>
    </row>
    <row r="86" ht="0.75" customHeight="1"/>
    <row r="87" spans="1:8" ht="36" customHeight="1">
      <c r="A87" s="53"/>
      <c r="B87" s="434"/>
      <c r="C87" s="434"/>
      <c r="D87" s="54"/>
      <c r="E87" s="54"/>
      <c r="F87" s="55"/>
      <c r="G87" s="328"/>
      <c r="H87" s="328"/>
    </row>
    <row r="88" spans="1:8" ht="16.5">
      <c r="A88" s="56"/>
      <c r="B88" s="56"/>
      <c r="D88" s="342"/>
      <c r="E88" s="342"/>
      <c r="G88" s="337"/>
      <c r="H88" s="337"/>
    </row>
  </sheetData>
  <sheetProtection/>
  <mergeCells count="88">
    <mergeCell ref="A69:B69"/>
    <mergeCell ref="B28:C28"/>
    <mergeCell ref="B61:C61"/>
    <mergeCell ref="B62:C62"/>
    <mergeCell ref="G87:H87"/>
    <mergeCell ref="D88:E88"/>
    <mergeCell ref="G88:H88"/>
    <mergeCell ref="B87:C87"/>
    <mergeCell ref="B63:C63"/>
    <mergeCell ref="A67:B67"/>
    <mergeCell ref="A68:B68"/>
    <mergeCell ref="A36:B36"/>
    <mergeCell ref="F36:G36"/>
    <mergeCell ref="F37:G37"/>
    <mergeCell ref="A38:B38"/>
    <mergeCell ref="F38:G38"/>
    <mergeCell ref="A40:B40"/>
    <mergeCell ref="F40:G40"/>
    <mergeCell ref="A41:B41"/>
    <mergeCell ref="F41:G41"/>
    <mergeCell ref="B23:C23"/>
    <mergeCell ref="B24:C24"/>
    <mergeCell ref="B25:C25"/>
    <mergeCell ref="A21:A22"/>
    <mergeCell ref="D21:D22"/>
    <mergeCell ref="B21:C22"/>
    <mergeCell ref="B26:C26"/>
    <mergeCell ref="B27:C27"/>
    <mergeCell ref="B59:C59"/>
    <mergeCell ref="B29:C29"/>
    <mergeCell ref="B30:C30"/>
    <mergeCell ref="B31:C31"/>
    <mergeCell ref="A37:B37"/>
    <mergeCell ref="A49:H49"/>
    <mergeCell ref="A39:B39"/>
    <mergeCell ref="F39:G39"/>
    <mergeCell ref="A7:H7"/>
    <mergeCell ref="B9:F9"/>
    <mergeCell ref="B10:F10"/>
    <mergeCell ref="G10:I10"/>
    <mergeCell ref="B12:F12"/>
    <mergeCell ref="B13:F13"/>
    <mergeCell ref="B15:F15"/>
    <mergeCell ref="B16:F16"/>
    <mergeCell ref="G16:I16"/>
    <mergeCell ref="B17:H17"/>
    <mergeCell ref="B19:H19"/>
    <mergeCell ref="H21:H22"/>
    <mergeCell ref="E21:E22"/>
    <mergeCell ref="F21:G21"/>
    <mergeCell ref="A42:B42"/>
    <mergeCell ref="F42:G42"/>
    <mergeCell ref="A43:B43"/>
    <mergeCell ref="F43:G43"/>
    <mergeCell ref="A44:B44"/>
    <mergeCell ref="F44:G44"/>
    <mergeCell ref="A45:B45"/>
    <mergeCell ref="F45:G45"/>
    <mergeCell ref="A46:B46"/>
    <mergeCell ref="F46:G46"/>
    <mergeCell ref="A47:B47"/>
    <mergeCell ref="F47:G47"/>
    <mergeCell ref="A76:B76"/>
    <mergeCell ref="A79:H79"/>
    <mergeCell ref="B54:H54"/>
    <mergeCell ref="A56:A57"/>
    <mergeCell ref="B56:C57"/>
    <mergeCell ref="D56:E56"/>
    <mergeCell ref="F56:G56"/>
    <mergeCell ref="H56:H57"/>
    <mergeCell ref="B60:C60"/>
    <mergeCell ref="B58:C58"/>
    <mergeCell ref="A70:B70"/>
    <mergeCell ref="A71:B71"/>
    <mergeCell ref="A72:B72"/>
    <mergeCell ref="A73:B73"/>
    <mergeCell ref="A74:B74"/>
    <mergeCell ref="A75:B75"/>
    <mergeCell ref="A81:C81"/>
    <mergeCell ref="F81:G81"/>
    <mergeCell ref="D85:E85"/>
    <mergeCell ref="G85:H85"/>
    <mergeCell ref="B82:C82"/>
    <mergeCell ref="G82:H82"/>
    <mergeCell ref="D83:E83"/>
    <mergeCell ref="G83:H83"/>
    <mergeCell ref="B84:C84"/>
    <mergeCell ref="G84:H84"/>
  </mergeCells>
  <printOptions horizontalCentered="1"/>
  <pageMargins left="0" right="0" top="0" bottom="0" header="0" footer="0"/>
  <pageSetup fitToHeight="2" horizontalDpi="600" verticalDpi="600" orientation="landscape" paperSize="9" scale="72" r:id="rId1"/>
  <rowBreaks count="1" manualBreakCount="1">
    <brk id="85" max="8" man="1"/>
  </rowBreaks>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1:O60"/>
  <sheetViews>
    <sheetView tabSelected="1" view="pageBreakPreview" zoomScale="85" zoomScaleNormal="75" zoomScaleSheetLayoutView="85" zoomScalePageLayoutView="0" workbookViewId="0" topLeftCell="A1">
      <selection activeCell="H49" sqref="H49"/>
    </sheetView>
  </sheetViews>
  <sheetFormatPr defaultColWidth="9.00390625" defaultRowHeight="15.75"/>
  <cols>
    <col min="1" max="1" width="5.625" style="103" customWidth="1"/>
    <col min="2" max="2" width="11.125" style="103" customWidth="1"/>
    <col min="3" max="3" width="29.875" style="103" customWidth="1"/>
    <col min="4" max="5" width="10.875" style="103" customWidth="1"/>
    <col min="6" max="7" width="9.75390625" style="103" customWidth="1"/>
    <col min="8" max="8" width="10.25390625" style="103" customWidth="1"/>
    <col min="9" max="9" width="12.25390625" style="103" customWidth="1"/>
    <col min="10" max="10" width="9.625" style="103" customWidth="1"/>
    <col min="11" max="11" width="9.875" style="103" customWidth="1"/>
    <col min="12" max="12" width="10.125" style="103" customWidth="1"/>
    <col min="13" max="13" width="11.625" style="103" customWidth="1"/>
    <col min="14" max="14" width="10.625" style="103" customWidth="1"/>
    <col min="15" max="16384" width="9.00390625" style="103" customWidth="1"/>
  </cols>
  <sheetData>
    <row r="1" s="14" customFormat="1" ht="15">
      <c r="L1" s="14" t="s">
        <v>132</v>
      </c>
    </row>
    <row r="2" s="14" customFormat="1" ht="15">
      <c r="L2" s="14" t="s">
        <v>124</v>
      </c>
    </row>
    <row r="3" s="14" customFormat="1" ht="15">
      <c r="L3" s="14" t="s">
        <v>125</v>
      </c>
    </row>
    <row r="4" s="14" customFormat="1" ht="15">
      <c r="L4" s="14" t="s">
        <v>302</v>
      </c>
    </row>
    <row r="5" s="14" customFormat="1" ht="15"/>
    <row r="6" spans="1:14" s="14" customFormat="1" ht="18" thickBot="1">
      <c r="A6" s="327" t="s">
        <v>176</v>
      </c>
      <c r="B6" s="327"/>
      <c r="C6" s="327"/>
      <c r="D6" s="327"/>
      <c r="E6" s="327"/>
      <c r="F6" s="327"/>
      <c r="G6" s="327"/>
      <c r="H6" s="327"/>
      <c r="I6" s="327"/>
      <c r="J6" s="327"/>
      <c r="K6" s="327"/>
      <c r="L6" s="327"/>
      <c r="M6" s="327"/>
      <c r="N6" s="327"/>
    </row>
    <row r="7" s="14" customFormat="1" ht="15"/>
    <row r="8" spans="1:14" s="14" customFormat="1" ht="15">
      <c r="A8" s="11" t="s">
        <v>16</v>
      </c>
      <c r="B8" s="328" t="s">
        <v>32</v>
      </c>
      <c r="C8" s="328"/>
      <c r="D8" s="328"/>
      <c r="E8" s="328"/>
      <c r="F8" s="328"/>
      <c r="G8" s="20"/>
      <c r="H8" s="31" t="s">
        <v>139</v>
      </c>
      <c r="I8" s="32"/>
      <c r="J8" s="33"/>
      <c r="K8" s="18"/>
      <c r="L8" s="46"/>
      <c r="M8" s="46"/>
      <c r="N8" s="46"/>
    </row>
    <row r="9" spans="1:14" s="14" customFormat="1" ht="15">
      <c r="A9" s="8" t="s">
        <v>1</v>
      </c>
      <c r="B9" s="357" t="s">
        <v>48</v>
      </c>
      <c r="C9" s="357"/>
      <c r="D9" s="357"/>
      <c r="E9" s="357"/>
      <c r="F9" s="357"/>
      <c r="G9" s="353" t="s">
        <v>177</v>
      </c>
      <c r="H9" s="353"/>
      <c r="I9" s="353"/>
      <c r="J9" s="353"/>
      <c r="K9" s="353"/>
      <c r="L9" s="353"/>
      <c r="M9" s="353"/>
      <c r="N9" s="49"/>
    </row>
    <row r="10" spans="1:11" s="14" customFormat="1" ht="6" customHeight="1">
      <c r="A10" s="1"/>
      <c r="H10" s="37"/>
      <c r="I10" s="37"/>
      <c r="J10" s="47"/>
      <c r="K10" s="48"/>
    </row>
    <row r="11" spans="1:14" s="14" customFormat="1" ht="15">
      <c r="A11" s="11" t="s">
        <v>17</v>
      </c>
      <c r="B11" s="328" t="str">
        <f>B8</f>
        <v>Виконавчий комітет Сумської міської ради</v>
      </c>
      <c r="C11" s="328"/>
      <c r="D11" s="328"/>
      <c r="E11" s="328"/>
      <c r="F11" s="328"/>
      <c r="G11" s="20"/>
      <c r="H11" s="355" t="s">
        <v>140</v>
      </c>
      <c r="I11" s="355"/>
      <c r="J11" s="355"/>
      <c r="K11" s="18"/>
      <c r="L11" s="46"/>
      <c r="M11" s="46"/>
      <c r="N11" s="46"/>
    </row>
    <row r="12" spans="1:14" s="14" customFormat="1" ht="15">
      <c r="A12" s="8" t="s">
        <v>1</v>
      </c>
      <c r="B12" s="352" t="s">
        <v>180</v>
      </c>
      <c r="C12" s="352"/>
      <c r="D12" s="352"/>
      <c r="E12" s="352"/>
      <c r="F12" s="352"/>
      <c r="G12" s="353" t="s">
        <v>177</v>
      </c>
      <c r="H12" s="353"/>
      <c r="I12" s="353"/>
      <c r="J12" s="353"/>
      <c r="K12" s="353"/>
      <c r="L12" s="353"/>
      <c r="M12" s="353"/>
      <c r="N12" s="49"/>
    </row>
    <row r="13" spans="1:10" s="14" customFormat="1" ht="9" customHeight="1">
      <c r="A13" s="1"/>
      <c r="H13" s="37"/>
      <c r="I13" s="37"/>
      <c r="J13" s="37"/>
    </row>
    <row r="14" spans="1:14" s="14" customFormat="1" ht="15">
      <c r="A14" s="11" t="s">
        <v>19</v>
      </c>
      <c r="B14" s="354" t="s">
        <v>162</v>
      </c>
      <c r="C14" s="354"/>
      <c r="D14" s="354"/>
      <c r="E14" s="354"/>
      <c r="F14" s="354"/>
      <c r="G14" s="38"/>
      <c r="H14" s="355" t="s">
        <v>175</v>
      </c>
      <c r="I14" s="355"/>
      <c r="J14" s="355"/>
      <c r="K14" s="18"/>
      <c r="L14" s="46"/>
      <c r="M14" s="46"/>
      <c r="N14" s="46"/>
    </row>
    <row r="15" spans="1:14" s="14" customFormat="1" ht="36.75" customHeight="1">
      <c r="A15" s="8" t="s">
        <v>1</v>
      </c>
      <c r="B15" s="356" t="s">
        <v>184</v>
      </c>
      <c r="C15" s="356"/>
      <c r="D15" s="356"/>
      <c r="E15" s="356"/>
      <c r="F15" s="356"/>
      <c r="G15" s="329" t="s">
        <v>178</v>
      </c>
      <c r="H15" s="329"/>
      <c r="I15" s="329"/>
      <c r="J15" s="329"/>
      <c r="K15" s="329"/>
      <c r="L15" s="329"/>
      <c r="M15" s="329"/>
      <c r="N15" s="49"/>
    </row>
    <row r="16" spans="1:10" s="14" customFormat="1" ht="9" customHeight="1">
      <c r="A16" s="1"/>
      <c r="H16" s="48"/>
      <c r="I16" s="48"/>
      <c r="J16" s="48"/>
    </row>
    <row r="17" spans="1:2" s="14" customFormat="1" ht="15">
      <c r="A17" s="11" t="s">
        <v>20</v>
      </c>
      <c r="B17" s="1" t="s">
        <v>304</v>
      </c>
    </row>
    <row r="18" spans="1:12" s="14" customFormat="1" ht="13.5" customHeight="1">
      <c r="A18" s="1"/>
      <c r="B18" s="211"/>
      <c r="C18" s="211"/>
      <c r="D18" s="211"/>
      <c r="E18" s="211"/>
      <c r="F18" s="211"/>
      <c r="G18" s="211"/>
      <c r="H18" s="211"/>
      <c r="I18" s="211"/>
      <c r="J18" s="211"/>
      <c r="K18" s="211"/>
      <c r="L18" s="211"/>
    </row>
    <row r="19" spans="1:2" s="14" customFormat="1" ht="15">
      <c r="A19" s="11" t="s">
        <v>179</v>
      </c>
      <c r="B19" s="6" t="s">
        <v>185</v>
      </c>
    </row>
    <row r="20" spans="1:14" s="14" customFormat="1" ht="68.25" customHeight="1">
      <c r="A20" s="1"/>
      <c r="B20" s="358" t="s">
        <v>181</v>
      </c>
      <c r="C20" s="359"/>
      <c r="D20" s="359"/>
      <c r="E20" s="359"/>
      <c r="F20" s="359"/>
      <c r="G20" s="359"/>
      <c r="H20" s="359"/>
      <c r="I20" s="359"/>
      <c r="J20" s="359"/>
      <c r="K20" s="359"/>
      <c r="L20" s="359"/>
      <c r="M20" s="359"/>
      <c r="N20" s="359"/>
    </row>
    <row r="21" spans="1:2" s="14" customFormat="1" ht="23.25" customHeight="1">
      <c r="A21" s="11" t="s">
        <v>182</v>
      </c>
      <c r="B21" s="1" t="s">
        <v>186</v>
      </c>
    </row>
    <row r="22" spans="1:14" s="213" customFormat="1" ht="42.75" customHeight="1">
      <c r="A22" s="212"/>
      <c r="B22" s="347" t="s">
        <v>274</v>
      </c>
      <c r="C22" s="347"/>
      <c r="D22" s="347"/>
      <c r="E22" s="347"/>
      <c r="F22" s="347"/>
      <c r="G22" s="347"/>
      <c r="H22" s="347"/>
      <c r="I22" s="347"/>
      <c r="J22" s="347"/>
      <c r="K22" s="347"/>
      <c r="L22" s="347"/>
      <c r="M22" s="347"/>
      <c r="N22" s="347"/>
    </row>
    <row r="23" spans="1:2" s="14" customFormat="1" ht="22.5" customHeight="1">
      <c r="A23" s="11" t="s">
        <v>183</v>
      </c>
      <c r="B23" s="1" t="s">
        <v>187</v>
      </c>
    </row>
    <row r="24" s="101" customFormat="1" ht="18" customHeight="1">
      <c r="A24" s="102"/>
    </row>
    <row r="25" spans="1:15" ht="94.5" customHeight="1">
      <c r="A25" s="102"/>
      <c r="B25" s="360" t="s">
        <v>233</v>
      </c>
      <c r="C25" s="360"/>
      <c r="D25" s="360"/>
      <c r="E25" s="360"/>
      <c r="F25" s="360"/>
      <c r="G25" s="360"/>
      <c r="H25" s="360"/>
      <c r="I25" s="360"/>
      <c r="J25" s="360"/>
      <c r="K25" s="360"/>
      <c r="L25" s="360"/>
      <c r="M25" s="360"/>
      <c r="N25" s="360"/>
      <c r="O25" s="360"/>
    </row>
    <row r="26" spans="1:15" s="1" customFormat="1" ht="22.5" customHeight="1">
      <c r="A26" s="104" t="s">
        <v>22</v>
      </c>
      <c r="B26" s="361" t="s">
        <v>188</v>
      </c>
      <c r="C26" s="361"/>
      <c r="D26" s="361"/>
      <c r="E26" s="361"/>
      <c r="F26" s="361"/>
      <c r="G26" s="99"/>
      <c r="H26" s="99"/>
      <c r="I26" s="99"/>
      <c r="J26" s="99"/>
      <c r="K26" s="99"/>
      <c r="L26" s="99"/>
      <c r="M26" s="99"/>
      <c r="N26" s="99"/>
      <c r="O26" s="99"/>
    </row>
    <row r="27" spans="1:15" s="1" customFormat="1" ht="8.25" customHeight="1">
      <c r="A27" s="104"/>
      <c r="B27" s="99"/>
      <c r="C27" s="99"/>
      <c r="D27" s="99"/>
      <c r="E27" s="99"/>
      <c r="F27" s="99"/>
      <c r="G27" s="99"/>
      <c r="H27" s="99"/>
      <c r="I27" s="99"/>
      <c r="J27" s="99"/>
      <c r="K27" s="99"/>
      <c r="L27" s="99"/>
      <c r="M27" s="99"/>
      <c r="N27" s="99"/>
      <c r="O27" s="99"/>
    </row>
    <row r="28" spans="1:15" s="1" customFormat="1" ht="16.5" customHeight="1">
      <c r="A28" s="104" t="s">
        <v>179</v>
      </c>
      <c r="B28" s="361" t="s">
        <v>275</v>
      </c>
      <c r="C28" s="361"/>
      <c r="D28" s="361"/>
      <c r="E28" s="361"/>
      <c r="F28" s="361"/>
      <c r="G28" s="361"/>
      <c r="H28" s="361"/>
      <c r="I28" s="99"/>
      <c r="J28" s="99"/>
      <c r="K28" s="99"/>
      <c r="L28" s="99"/>
      <c r="M28" s="99"/>
      <c r="N28" s="99"/>
      <c r="O28" s="99"/>
    </row>
    <row r="29" spans="1:15" s="14" customFormat="1" ht="17.25" customHeight="1">
      <c r="A29" s="1"/>
      <c r="B29" s="214"/>
      <c r="C29" s="215"/>
      <c r="D29" s="214"/>
      <c r="E29" s="214"/>
      <c r="F29" s="214"/>
      <c r="G29" s="214"/>
      <c r="H29" s="214"/>
      <c r="I29" s="214"/>
      <c r="J29" s="214"/>
      <c r="K29" s="214"/>
      <c r="L29" s="214"/>
      <c r="M29" s="214"/>
      <c r="N29" s="214"/>
      <c r="O29" s="214" t="s">
        <v>111</v>
      </c>
    </row>
    <row r="30" spans="1:15" s="14" customFormat="1" ht="15.75" customHeight="1">
      <c r="A30" s="348"/>
      <c r="B30" s="322" t="s">
        <v>14</v>
      </c>
      <c r="C30" s="349" t="s">
        <v>84</v>
      </c>
      <c r="D30" s="320" t="s">
        <v>189</v>
      </c>
      <c r="E30" s="351"/>
      <c r="F30" s="351"/>
      <c r="G30" s="321"/>
      <c r="H30" s="320" t="s">
        <v>190</v>
      </c>
      <c r="I30" s="351"/>
      <c r="J30" s="351"/>
      <c r="K30" s="321"/>
      <c r="L30" s="320" t="s">
        <v>191</v>
      </c>
      <c r="M30" s="351"/>
      <c r="N30" s="351"/>
      <c r="O30" s="321"/>
    </row>
    <row r="31" spans="1:15" s="14" customFormat="1" ht="52.5">
      <c r="A31" s="348"/>
      <c r="B31" s="322"/>
      <c r="C31" s="350"/>
      <c r="D31" s="2" t="s">
        <v>3</v>
      </c>
      <c r="E31" s="2" t="s">
        <v>4</v>
      </c>
      <c r="F31" s="2" t="s">
        <v>192</v>
      </c>
      <c r="G31" s="2" t="s">
        <v>193</v>
      </c>
      <c r="H31" s="2" t="s">
        <v>3</v>
      </c>
      <c r="I31" s="2" t="s">
        <v>4</v>
      </c>
      <c r="J31" s="2" t="s">
        <v>192</v>
      </c>
      <c r="K31" s="2" t="s">
        <v>194</v>
      </c>
      <c r="L31" s="2" t="s">
        <v>3</v>
      </c>
      <c r="M31" s="2" t="s">
        <v>4</v>
      </c>
      <c r="N31" s="2" t="s">
        <v>192</v>
      </c>
      <c r="O31" s="2" t="s">
        <v>195</v>
      </c>
    </row>
    <row r="32" spans="1:15" s="14" customFormat="1" ht="15">
      <c r="A32" s="9"/>
      <c r="B32" s="2">
        <v>1</v>
      </c>
      <c r="C32" s="2">
        <v>2</v>
      </c>
      <c r="D32" s="40">
        <v>3</v>
      </c>
      <c r="E32" s="2">
        <v>4</v>
      </c>
      <c r="F32" s="2">
        <v>5</v>
      </c>
      <c r="G32" s="40">
        <v>6</v>
      </c>
      <c r="H32" s="2">
        <v>7</v>
      </c>
      <c r="I32" s="2">
        <v>8</v>
      </c>
      <c r="J32" s="40">
        <v>9</v>
      </c>
      <c r="K32" s="2">
        <v>10</v>
      </c>
      <c r="L32" s="2">
        <v>11</v>
      </c>
      <c r="M32" s="40">
        <v>12</v>
      </c>
      <c r="N32" s="2">
        <v>13</v>
      </c>
      <c r="O32" s="2">
        <v>14</v>
      </c>
    </row>
    <row r="33" spans="1:15" s="14" customFormat="1" ht="36" customHeight="1">
      <c r="A33" s="216"/>
      <c r="B33" s="15"/>
      <c r="C33" s="145" t="s">
        <v>162</v>
      </c>
      <c r="D33" s="108"/>
      <c r="E33" s="2"/>
      <c r="F33" s="2"/>
      <c r="G33" s="2"/>
      <c r="H33" s="2"/>
      <c r="I33" s="2"/>
      <c r="J33" s="2"/>
      <c r="K33" s="2"/>
      <c r="L33" s="2"/>
      <c r="M33" s="2"/>
      <c r="N33" s="2"/>
      <c r="O33" s="2"/>
    </row>
    <row r="34" spans="1:15" s="14" customFormat="1" ht="30" customHeight="1">
      <c r="A34" s="217"/>
      <c r="B34" s="106"/>
      <c r="C34" s="97" t="s">
        <v>0</v>
      </c>
      <c r="D34" s="66">
        <f>'2019-2(6.1;6.2;6.3,6.4)'!D10</f>
        <v>210580</v>
      </c>
      <c r="E34" s="66" t="s">
        <v>7</v>
      </c>
      <c r="F34" s="66" t="s">
        <v>7</v>
      </c>
      <c r="G34" s="66">
        <f>D34</f>
        <v>210580</v>
      </c>
      <c r="H34" s="66">
        <f>'2019-2(6.1;6.2;6.3,6.4)'!H10</f>
        <v>209333</v>
      </c>
      <c r="I34" s="66" t="s">
        <v>7</v>
      </c>
      <c r="J34" s="66" t="s">
        <v>7</v>
      </c>
      <c r="K34" s="66">
        <f>H34</f>
        <v>209333</v>
      </c>
      <c r="L34" s="89">
        <f>'2019-2(6.1;6.2;6.3,6.4)'!L10</f>
        <v>243690</v>
      </c>
      <c r="M34" s="66" t="s">
        <v>7</v>
      </c>
      <c r="N34" s="66" t="s">
        <v>7</v>
      </c>
      <c r="O34" s="66">
        <f>L34</f>
        <v>243690</v>
      </c>
    </row>
    <row r="35" spans="1:15" s="14" customFormat="1" ht="21" customHeight="1">
      <c r="A35" s="9"/>
      <c r="B35" s="107"/>
      <c r="C35" s="108" t="s">
        <v>102</v>
      </c>
      <c r="D35" s="61" t="s">
        <v>7</v>
      </c>
      <c r="E35" s="61" t="s">
        <v>45</v>
      </c>
      <c r="F35" s="61" t="s">
        <v>45</v>
      </c>
      <c r="G35" s="61" t="s">
        <v>45</v>
      </c>
      <c r="H35" s="61" t="s">
        <v>7</v>
      </c>
      <c r="I35" s="61" t="s">
        <v>45</v>
      </c>
      <c r="J35" s="61" t="s">
        <v>45</v>
      </c>
      <c r="K35" s="61" t="s">
        <v>45</v>
      </c>
      <c r="L35" s="61" t="s">
        <v>7</v>
      </c>
      <c r="M35" s="61" t="s">
        <v>45</v>
      </c>
      <c r="N35" s="61" t="s">
        <v>45</v>
      </c>
      <c r="O35" s="61" t="s">
        <v>103</v>
      </c>
    </row>
    <row r="36" spans="1:15" s="14" customFormat="1" ht="15.75" customHeight="1">
      <c r="A36" s="9"/>
      <c r="B36" s="107"/>
      <c r="C36" s="108" t="s">
        <v>67</v>
      </c>
      <c r="D36" s="61" t="s">
        <v>7</v>
      </c>
      <c r="E36" s="61" t="s">
        <v>45</v>
      </c>
      <c r="F36" s="61" t="s">
        <v>45</v>
      </c>
      <c r="G36" s="61" t="s">
        <v>45</v>
      </c>
      <c r="H36" s="61" t="s">
        <v>7</v>
      </c>
      <c r="I36" s="61" t="s">
        <v>45</v>
      </c>
      <c r="J36" s="61" t="s">
        <v>45</v>
      </c>
      <c r="K36" s="61" t="s">
        <v>45</v>
      </c>
      <c r="L36" s="61" t="s">
        <v>7</v>
      </c>
      <c r="M36" s="61" t="s">
        <v>45</v>
      </c>
      <c r="N36" s="61" t="s">
        <v>45</v>
      </c>
      <c r="O36" s="61" t="s">
        <v>103</v>
      </c>
    </row>
    <row r="37" spans="1:15" s="14" customFormat="1" ht="15" hidden="1">
      <c r="A37" s="48"/>
      <c r="B37" s="2">
        <v>401000</v>
      </c>
      <c r="C37" s="107" t="s">
        <v>68</v>
      </c>
      <c r="D37" s="61" t="s">
        <v>7</v>
      </c>
      <c r="E37" s="61" t="s">
        <v>45</v>
      </c>
      <c r="F37" s="61" t="s">
        <v>45</v>
      </c>
      <c r="G37" s="61" t="s">
        <v>45</v>
      </c>
      <c r="H37" s="61" t="s">
        <v>7</v>
      </c>
      <c r="I37" s="61" t="s">
        <v>45</v>
      </c>
      <c r="J37" s="61" t="s">
        <v>45</v>
      </c>
      <c r="K37" s="61" t="s">
        <v>45</v>
      </c>
      <c r="L37" s="61" t="s">
        <v>7</v>
      </c>
      <c r="M37" s="61" t="s">
        <v>45</v>
      </c>
      <c r="N37" s="61" t="s">
        <v>45</v>
      </c>
      <c r="O37" s="61" t="s">
        <v>103</v>
      </c>
    </row>
    <row r="38" spans="1:15" s="14" customFormat="1" ht="55.5" customHeight="1" hidden="1">
      <c r="A38" s="48"/>
      <c r="B38" s="2">
        <v>602400</v>
      </c>
      <c r="C38" s="108" t="s">
        <v>69</v>
      </c>
      <c r="D38" s="61" t="s">
        <v>15</v>
      </c>
      <c r="E38" s="61" t="s">
        <v>45</v>
      </c>
      <c r="F38" s="61" t="s">
        <v>45</v>
      </c>
      <c r="G38" s="61" t="s">
        <v>45</v>
      </c>
      <c r="H38" s="61" t="s">
        <v>7</v>
      </c>
      <c r="I38" s="61" t="s">
        <v>45</v>
      </c>
      <c r="J38" s="61" t="s">
        <v>45</v>
      </c>
      <c r="K38" s="61" t="s">
        <v>45</v>
      </c>
      <c r="L38" s="61" t="s">
        <v>7</v>
      </c>
      <c r="M38" s="61" t="s">
        <v>45</v>
      </c>
      <c r="N38" s="61" t="s">
        <v>45</v>
      </c>
      <c r="O38" s="61" t="s">
        <v>103</v>
      </c>
    </row>
    <row r="39" spans="1:15" s="14" customFormat="1" ht="15.75" customHeight="1" hidden="1">
      <c r="A39" s="48"/>
      <c r="B39" s="2">
        <v>602100</v>
      </c>
      <c r="C39" s="108" t="s">
        <v>18</v>
      </c>
      <c r="D39" s="61" t="s">
        <v>7</v>
      </c>
      <c r="E39" s="61" t="s">
        <v>45</v>
      </c>
      <c r="F39" s="61" t="s">
        <v>45</v>
      </c>
      <c r="G39" s="61" t="s">
        <v>45</v>
      </c>
      <c r="H39" s="61" t="s">
        <v>7</v>
      </c>
      <c r="I39" s="61" t="s">
        <v>45</v>
      </c>
      <c r="J39" s="61" t="s">
        <v>45</v>
      </c>
      <c r="K39" s="61" t="s">
        <v>45</v>
      </c>
      <c r="L39" s="61" t="s">
        <v>7</v>
      </c>
      <c r="M39" s="61" t="s">
        <v>45</v>
      </c>
      <c r="N39" s="61" t="s">
        <v>45</v>
      </c>
      <c r="O39" s="61" t="str">
        <f>L39</f>
        <v>Х</v>
      </c>
    </row>
    <row r="40" spans="1:15" s="14" customFormat="1" ht="15.75" customHeight="1" hidden="1">
      <c r="A40" s="48"/>
      <c r="B40" s="2">
        <v>602200</v>
      </c>
      <c r="C40" s="108" t="s">
        <v>70</v>
      </c>
      <c r="D40" s="61" t="s">
        <v>7</v>
      </c>
      <c r="E40" s="61" t="s">
        <v>45</v>
      </c>
      <c r="F40" s="61" t="s">
        <v>45</v>
      </c>
      <c r="G40" s="61" t="s">
        <v>45</v>
      </c>
      <c r="H40" s="61" t="s">
        <v>7</v>
      </c>
      <c r="I40" s="61" t="s">
        <v>45</v>
      </c>
      <c r="J40" s="61" t="s">
        <v>45</v>
      </c>
      <c r="K40" s="61" t="s">
        <v>45</v>
      </c>
      <c r="L40" s="61" t="s">
        <v>7</v>
      </c>
      <c r="M40" s="61" t="s">
        <v>45</v>
      </c>
      <c r="N40" s="61" t="s">
        <v>45</v>
      </c>
      <c r="O40" s="61" t="str">
        <f>L40</f>
        <v>Х</v>
      </c>
    </row>
    <row r="41" spans="1:15" s="14" customFormat="1" ht="15.75" customHeight="1" hidden="1">
      <c r="A41" s="48"/>
      <c r="B41" s="2"/>
      <c r="C41" s="105" t="s">
        <v>77</v>
      </c>
      <c r="D41" s="61"/>
      <c r="E41" s="61"/>
      <c r="F41" s="61"/>
      <c r="G41" s="61" t="s">
        <v>45</v>
      </c>
      <c r="H41" s="61"/>
      <c r="I41" s="61"/>
      <c r="J41" s="61"/>
      <c r="K41" s="61" t="s">
        <v>45</v>
      </c>
      <c r="L41" s="61"/>
      <c r="M41" s="61"/>
      <c r="N41" s="61"/>
      <c r="O41" s="61"/>
    </row>
    <row r="42" spans="1:15" s="1" customFormat="1" ht="15">
      <c r="A42" s="68"/>
      <c r="B42" s="109"/>
      <c r="C42" s="95" t="s">
        <v>202</v>
      </c>
      <c r="D42" s="64">
        <f>D34</f>
        <v>210580</v>
      </c>
      <c r="E42" s="64" t="s">
        <v>45</v>
      </c>
      <c r="F42" s="64" t="s">
        <v>45</v>
      </c>
      <c r="G42" s="64">
        <f>G34</f>
        <v>210580</v>
      </c>
      <c r="H42" s="64">
        <f>H34</f>
        <v>209333</v>
      </c>
      <c r="I42" s="64" t="s">
        <v>45</v>
      </c>
      <c r="J42" s="64" t="s">
        <v>45</v>
      </c>
      <c r="K42" s="64">
        <f>K34</f>
        <v>209333</v>
      </c>
      <c r="L42" s="64">
        <f>L34</f>
        <v>243690</v>
      </c>
      <c r="M42" s="64" t="s">
        <v>45</v>
      </c>
      <c r="N42" s="64" t="s">
        <v>45</v>
      </c>
      <c r="O42" s="64">
        <f>O34</f>
        <v>243690</v>
      </c>
    </row>
    <row r="43" spans="1:9" s="37" customFormat="1" ht="15" customHeight="1">
      <c r="A43" s="23"/>
      <c r="B43" s="23"/>
      <c r="C43" s="45"/>
      <c r="D43" s="45"/>
      <c r="E43" s="45"/>
      <c r="F43" s="45"/>
      <c r="G43" s="45"/>
      <c r="H43" s="45"/>
      <c r="I43" s="45"/>
    </row>
    <row r="44" spans="1:9" s="37" customFormat="1" ht="0.75" customHeight="1">
      <c r="A44" s="23"/>
      <c r="B44" s="23"/>
      <c r="C44" s="45"/>
      <c r="D44" s="45"/>
      <c r="E44" s="45"/>
      <c r="F44" s="45"/>
      <c r="G44" s="45"/>
      <c r="H44" s="45"/>
      <c r="I44" s="45"/>
    </row>
    <row r="45" spans="1:9" s="37" customFormat="1" ht="0" customHeight="1" hidden="1">
      <c r="A45" s="23"/>
      <c r="B45" s="23"/>
      <c r="C45" s="45"/>
      <c r="D45" s="45"/>
      <c r="E45" s="45"/>
      <c r="F45" s="45"/>
      <c r="G45" s="45"/>
      <c r="H45" s="45"/>
      <c r="I45" s="45"/>
    </row>
    <row r="46" spans="1:15" s="37" customFormat="1" ht="15" customHeight="1">
      <c r="A46" s="11" t="s">
        <v>182</v>
      </c>
      <c r="B46" s="1" t="s">
        <v>276</v>
      </c>
      <c r="C46" s="1"/>
      <c r="D46" s="14"/>
      <c r="E46" s="14"/>
      <c r="F46" s="14"/>
      <c r="G46" s="14"/>
      <c r="H46" s="14"/>
      <c r="I46" s="14"/>
      <c r="J46" s="14"/>
      <c r="K46" s="14"/>
      <c r="L46" s="14"/>
      <c r="M46" s="14"/>
      <c r="N46" s="14"/>
      <c r="O46" s="14"/>
    </row>
    <row r="47" spans="1:15" s="218" customFormat="1" ht="15" customHeight="1">
      <c r="A47" s="213"/>
      <c r="B47" s="213"/>
      <c r="C47" s="213"/>
      <c r="D47" s="213"/>
      <c r="E47" s="213"/>
      <c r="F47" s="213"/>
      <c r="G47" s="213"/>
      <c r="H47" s="213"/>
      <c r="I47" s="213"/>
      <c r="J47" s="213"/>
      <c r="K47" s="213" t="s">
        <v>303</v>
      </c>
      <c r="L47" s="213"/>
      <c r="M47" s="213"/>
      <c r="N47" s="213"/>
      <c r="O47" s="219"/>
    </row>
    <row r="48" spans="1:15" s="37" customFormat="1" ht="15" customHeight="1">
      <c r="A48" s="348"/>
      <c r="B48" s="322" t="s">
        <v>14</v>
      </c>
      <c r="C48" s="349" t="s">
        <v>84</v>
      </c>
      <c r="D48" s="320" t="s">
        <v>122</v>
      </c>
      <c r="E48" s="351"/>
      <c r="F48" s="351"/>
      <c r="G48" s="321"/>
      <c r="H48" s="320" t="s">
        <v>196</v>
      </c>
      <c r="I48" s="351"/>
      <c r="J48" s="351"/>
      <c r="K48" s="321"/>
      <c r="L48" s="348"/>
      <c r="M48" s="348"/>
      <c r="N48" s="348"/>
      <c r="O48" s="348"/>
    </row>
    <row r="49" spans="1:15" s="37" customFormat="1" ht="44.25" customHeight="1">
      <c r="A49" s="348"/>
      <c r="B49" s="322"/>
      <c r="C49" s="350"/>
      <c r="D49" s="2" t="s">
        <v>3</v>
      </c>
      <c r="E49" s="2" t="s">
        <v>4</v>
      </c>
      <c r="F49" s="2" t="s">
        <v>192</v>
      </c>
      <c r="G49" s="2" t="s">
        <v>193</v>
      </c>
      <c r="H49" s="2" t="s">
        <v>3</v>
      </c>
      <c r="I49" s="2" t="s">
        <v>4</v>
      </c>
      <c r="J49" s="2" t="s">
        <v>192</v>
      </c>
      <c r="K49" s="2" t="s">
        <v>74</v>
      </c>
      <c r="L49" s="9"/>
      <c r="M49" s="9"/>
      <c r="N49" s="9"/>
      <c r="O49" s="9"/>
    </row>
    <row r="50" spans="1:15" s="37" customFormat="1" ht="15" customHeight="1">
      <c r="A50" s="9"/>
      <c r="B50" s="2">
        <v>1</v>
      </c>
      <c r="C50" s="2">
        <v>2</v>
      </c>
      <c r="D50" s="40">
        <v>3</v>
      </c>
      <c r="E50" s="2">
        <v>4</v>
      </c>
      <c r="F50" s="2">
        <v>5</v>
      </c>
      <c r="G50" s="40">
        <v>6</v>
      </c>
      <c r="H50" s="2">
        <v>7</v>
      </c>
      <c r="I50" s="2">
        <v>8</v>
      </c>
      <c r="J50" s="40">
        <v>9</v>
      </c>
      <c r="K50" s="2">
        <v>10</v>
      </c>
      <c r="L50" s="9"/>
      <c r="M50" s="9"/>
      <c r="N50" s="9"/>
      <c r="O50" s="9"/>
    </row>
    <row r="51" spans="1:15" s="37" customFormat="1" ht="38.25" customHeight="1">
      <c r="A51" s="216"/>
      <c r="B51" s="15"/>
      <c r="C51" s="145" t="s">
        <v>162</v>
      </c>
      <c r="D51" s="62"/>
      <c r="E51" s="62"/>
      <c r="F51" s="62"/>
      <c r="G51" s="62"/>
      <c r="H51" s="62"/>
      <c r="I51" s="61"/>
      <c r="J51" s="61"/>
      <c r="K51" s="61"/>
      <c r="L51" s="9"/>
      <c r="M51" s="9"/>
      <c r="N51" s="9"/>
      <c r="O51" s="9"/>
    </row>
    <row r="52" spans="1:15" s="37" customFormat="1" ht="30.75" customHeight="1">
      <c r="A52" s="217"/>
      <c r="B52" s="106"/>
      <c r="C52" s="97" t="s">
        <v>0</v>
      </c>
      <c r="D52" s="66">
        <f>'2019-2(6.1;6.2;6.3,6.4)'!D43</f>
        <v>260017.22999999998</v>
      </c>
      <c r="E52" s="66" t="s">
        <v>7</v>
      </c>
      <c r="F52" s="66" t="s">
        <v>7</v>
      </c>
      <c r="G52" s="66">
        <f>D52</f>
        <v>260017.22999999998</v>
      </c>
      <c r="H52" s="66">
        <f>'2019-2(6.1;6.2;6.3,6.4)'!H43</f>
        <v>274318.17764999997</v>
      </c>
      <c r="I52" s="66" t="s">
        <v>7</v>
      </c>
      <c r="J52" s="66" t="s">
        <v>7</v>
      </c>
      <c r="K52" s="66">
        <f>H52</f>
        <v>274318.17764999997</v>
      </c>
      <c r="L52" s="36"/>
      <c r="M52" s="36"/>
      <c r="N52" s="36"/>
      <c r="O52" s="36"/>
    </row>
    <row r="53" spans="1:15" s="37" customFormat="1" ht="15" customHeight="1">
      <c r="A53" s="9"/>
      <c r="B53" s="107"/>
      <c r="C53" s="108" t="s">
        <v>102</v>
      </c>
      <c r="D53" s="61" t="s">
        <v>7</v>
      </c>
      <c r="E53" s="61" t="s">
        <v>45</v>
      </c>
      <c r="F53" s="61" t="s">
        <v>45</v>
      </c>
      <c r="G53" s="61" t="s">
        <v>45</v>
      </c>
      <c r="H53" s="61" t="s">
        <v>7</v>
      </c>
      <c r="I53" s="61" t="s">
        <v>45</v>
      </c>
      <c r="J53" s="61" t="s">
        <v>45</v>
      </c>
      <c r="K53" s="61" t="s">
        <v>45</v>
      </c>
      <c r="L53" s="9"/>
      <c r="M53" s="9"/>
      <c r="N53" s="9"/>
      <c r="O53" s="9"/>
    </row>
    <row r="54" spans="1:15" s="37" customFormat="1" ht="15" customHeight="1">
      <c r="A54" s="9"/>
      <c r="B54" s="107"/>
      <c r="C54" s="108" t="s">
        <v>67</v>
      </c>
      <c r="D54" s="61" t="s">
        <v>7</v>
      </c>
      <c r="E54" s="61" t="s">
        <v>45</v>
      </c>
      <c r="F54" s="61" t="s">
        <v>45</v>
      </c>
      <c r="G54" s="61" t="s">
        <v>45</v>
      </c>
      <c r="H54" s="61" t="s">
        <v>7</v>
      </c>
      <c r="I54" s="61" t="s">
        <v>45</v>
      </c>
      <c r="J54" s="61" t="s">
        <v>45</v>
      </c>
      <c r="K54" s="61" t="s">
        <v>45</v>
      </c>
      <c r="L54" s="9"/>
      <c r="M54" s="9"/>
      <c r="N54" s="9"/>
      <c r="O54" s="9"/>
    </row>
    <row r="55" spans="1:15" s="37" customFormat="1" ht="29.25" customHeight="1" hidden="1">
      <c r="A55" s="48"/>
      <c r="B55" s="2">
        <v>401000</v>
      </c>
      <c r="C55" s="107" t="s">
        <v>68</v>
      </c>
      <c r="D55" s="61" t="s">
        <v>15</v>
      </c>
      <c r="E55" s="61" t="s">
        <v>45</v>
      </c>
      <c r="F55" s="61" t="s">
        <v>45</v>
      </c>
      <c r="G55" s="61" t="s">
        <v>45</v>
      </c>
      <c r="H55" s="61" t="s">
        <v>7</v>
      </c>
      <c r="I55" s="61" t="s">
        <v>45</v>
      </c>
      <c r="J55" s="61" t="s">
        <v>45</v>
      </c>
      <c r="K55" s="61" t="s">
        <v>45</v>
      </c>
      <c r="L55" s="9"/>
      <c r="M55" s="9"/>
      <c r="N55" s="9"/>
      <c r="O55" s="9"/>
    </row>
    <row r="56" spans="1:15" s="37" customFormat="1" ht="43.5" customHeight="1" hidden="1">
      <c r="A56" s="48"/>
      <c r="B56" s="2">
        <v>602400</v>
      </c>
      <c r="C56" s="108" t="s">
        <v>69</v>
      </c>
      <c r="D56" s="61" t="s">
        <v>7</v>
      </c>
      <c r="E56" s="61" t="s">
        <v>45</v>
      </c>
      <c r="F56" s="61" t="s">
        <v>45</v>
      </c>
      <c r="G56" s="61" t="s">
        <v>45</v>
      </c>
      <c r="H56" s="61" t="s">
        <v>7</v>
      </c>
      <c r="I56" s="61" t="s">
        <v>45</v>
      </c>
      <c r="J56" s="61" t="s">
        <v>45</v>
      </c>
      <c r="K56" s="61" t="s">
        <v>7</v>
      </c>
      <c r="L56" s="9"/>
      <c r="M56" s="9"/>
      <c r="N56" s="9"/>
      <c r="O56" s="9"/>
    </row>
    <row r="57" spans="1:11" s="14" customFormat="1" ht="15" hidden="1">
      <c r="A57" s="48"/>
      <c r="B57" s="2"/>
      <c r="C57" s="105" t="s">
        <v>77</v>
      </c>
      <c r="D57" s="61" t="s">
        <v>7</v>
      </c>
      <c r="E57" s="61" t="s">
        <v>45</v>
      </c>
      <c r="F57" s="61" t="s">
        <v>45</v>
      </c>
      <c r="G57" s="61" t="s">
        <v>45</v>
      </c>
      <c r="H57" s="61" t="s">
        <v>7</v>
      </c>
      <c r="I57" s="61" t="s">
        <v>45</v>
      </c>
      <c r="J57" s="61" t="s">
        <v>45</v>
      </c>
      <c r="K57" s="61" t="s">
        <v>7</v>
      </c>
    </row>
    <row r="58" spans="1:11" s="14" customFormat="1" ht="15" hidden="1">
      <c r="A58" s="48"/>
      <c r="B58" s="2"/>
      <c r="C58" s="105" t="s">
        <v>6</v>
      </c>
      <c r="D58" s="61"/>
      <c r="E58" s="61"/>
      <c r="F58" s="61"/>
      <c r="G58" s="61"/>
      <c r="H58" s="61"/>
      <c r="I58" s="61"/>
      <c r="J58" s="61"/>
      <c r="K58" s="61"/>
    </row>
    <row r="59" spans="1:11" s="34" customFormat="1" ht="15">
      <c r="A59" s="68"/>
      <c r="B59" s="109"/>
      <c r="C59" s="95" t="s">
        <v>202</v>
      </c>
      <c r="D59" s="64">
        <f>D52</f>
        <v>260017.22999999998</v>
      </c>
      <c r="E59" s="64" t="s">
        <v>45</v>
      </c>
      <c r="F59" s="64" t="s">
        <v>45</v>
      </c>
      <c r="G59" s="64">
        <f>G52</f>
        <v>260017.22999999998</v>
      </c>
      <c r="H59" s="64">
        <f>H52</f>
        <v>274318.17764999997</v>
      </c>
      <c r="I59" s="64" t="s">
        <v>45</v>
      </c>
      <c r="J59" s="64" t="s">
        <v>45</v>
      </c>
      <c r="K59" s="64">
        <f>K52</f>
        <v>274318.17764999997</v>
      </c>
    </row>
    <row r="60" spans="1:14" s="14" customFormat="1" ht="15">
      <c r="A60" s="48"/>
      <c r="N60" s="25"/>
    </row>
    <row r="97" s="34" customFormat="1" ht="15"/>
  </sheetData>
  <sheetProtection/>
  <mergeCells count="29">
    <mergeCell ref="A48:A49"/>
    <mergeCell ref="B48:B49"/>
    <mergeCell ref="B20:N20"/>
    <mergeCell ref="B25:O25"/>
    <mergeCell ref="B26:F26"/>
    <mergeCell ref="B28:H28"/>
    <mergeCell ref="C48:C49"/>
    <mergeCell ref="D48:G48"/>
    <mergeCell ref="H48:K48"/>
    <mergeCell ref="L48:O48"/>
    <mergeCell ref="A6:N6"/>
    <mergeCell ref="B8:F8"/>
    <mergeCell ref="B9:F9"/>
    <mergeCell ref="G9:M9"/>
    <mergeCell ref="B11:F11"/>
    <mergeCell ref="H11:J11"/>
    <mergeCell ref="B12:F12"/>
    <mergeCell ref="G12:M12"/>
    <mergeCell ref="B14:F14"/>
    <mergeCell ref="H14:J14"/>
    <mergeCell ref="B15:F15"/>
    <mergeCell ref="G15:M15"/>
    <mergeCell ref="B22:N22"/>
    <mergeCell ref="A30:A31"/>
    <mergeCell ref="B30:B31"/>
    <mergeCell ref="C30:C31"/>
    <mergeCell ref="D30:G30"/>
    <mergeCell ref="H30:K30"/>
    <mergeCell ref="L30:O30"/>
  </mergeCells>
  <printOptions horizontalCentered="1"/>
  <pageMargins left="0" right="0" top="0.2755905511811024" bottom="0" header="0" footer="0"/>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sheetPr>
    <tabColor theme="3" tint="-0.24997000396251678"/>
    <pageSetUpPr fitToPage="1"/>
  </sheetPr>
  <dimension ref="A1:O60"/>
  <sheetViews>
    <sheetView view="pageBreakPreview" zoomScale="85" zoomScaleSheetLayoutView="85" zoomScalePageLayoutView="0" workbookViewId="0" topLeftCell="A18">
      <selection activeCell="H49" sqref="H49"/>
    </sheetView>
  </sheetViews>
  <sheetFormatPr defaultColWidth="9.00390625" defaultRowHeight="15.75"/>
  <cols>
    <col min="1" max="1" width="5.00390625" style="127" customWidth="1"/>
    <col min="2" max="2" width="12.625" style="127" customWidth="1"/>
    <col min="3" max="3" width="38.625" style="127" customWidth="1"/>
    <col min="4" max="4" width="10.75390625" style="127" customWidth="1"/>
    <col min="5" max="5" width="11.125" style="127" customWidth="1"/>
    <col min="6" max="7" width="9.625" style="127" customWidth="1"/>
    <col min="8" max="9" width="11.00390625" style="127" customWidth="1"/>
    <col min="10" max="10" width="9.875" style="127" customWidth="1"/>
    <col min="11" max="11" width="9.50390625" style="127" customWidth="1"/>
    <col min="12" max="12" width="8.00390625" style="127" customWidth="1"/>
    <col min="13" max="13" width="9.75390625" style="127" customWidth="1"/>
    <col min="14" max="14" width="9.875" style="127" customWidth="1"/>
    <col min="15" max="16384" width="8.75390625" style="127" customWidth="1"/>
  </cols>
  <sheetData>
    <row r="1" spans="1:2" s="1" customFormat="1" ht="24.75" customHeight="1">
      <c r="A1" s="11" t="s">
        <v>27</v>
      </c>
      <c r="B1" s="1" t="s">
        <v>197</v>
      </c>
    </row>
    <row r="2" spans="1:2" s="1" customFormat="1" ht="15">
      <c r="A2" s="11" t="s">
        <v>179</v>
      </c>
      <c r="B2" s="1" t="s">
        <v>277</v>
      </c>
    </row>
    <row r="3" spans="1:15" s="1" customFormat="1" ht="15">
      <c r="A3" s="11"/>
      <c r="O3" s="14" t="s">
        <v>72</v>
      </c>
    </row>
    <row r="4" spans="1:15" s="14" customFormat="1" ht="15">
      <c r="A4" s="348"/>
      <c r="B4" s="322" t="s">
        <v>198</v>
      </c>
      <c r="C4" s="349" t="s">
        <v>84</v>
      </c>
      <c r="D4" s="320" t="s">
        <v>189</v>
      </c>
      <c r="E4" s="351"/>
      <c r="F4" s="351"/>
      <c r="G4" s="321"/>
      <c r="H4" s="320" t="s">
        <v>190</v>
      </c>
      <c r="I4" s="351"/>
      <c r="J4" s="351"/>
      <c r="K4" s="321"/>
      <c r="L4" s="320" t="s">
        <v>191</v>
      </c>
      <c r="M4" s="351"/>
      <c r="N4" s="351"/>
      <c r="O4" s="321"/>
    </row>
    <row r="5" spans="1:15" s="14" customFormat="1" ht="60" customHeight="1">
      <c r="A5" s="348"/>
      <c r="B5" s="322"/>
      <c r="C5" s="350"/>
      <c r="D5" s="2" t="s">
        <v>3</v>
      </c>
      <c r="E5" s="2" t="s">
        <v>4</v>
      </c>
      <c r="F5" s="2" t="s">
        <v>192</v>
      </c>
      <c r="G5" s="2" t="s">
        <v>193</v>
      </c>
      <c r="H5" s="2" t="s">
        <v>3</v>
      </c>
      <c r="I5" s="2" t="s">
        <v>4</v>
      </c>
      <c r="J5" s="2" t="s">
        <v>192</v>
      </c>
      <c r="K5" s="2" t="s">
        <v>194</v>
      </c>
      <c r="L5" s="2" t="s">
        <v>3</v>
      </c>
      <c r="M5" s="2" t="s">
        <v>4</v>
      </c>
      <c r="N5" s="2" t="s">
        <v>192</v>
      </c>
      <c r="O5" s="2" t="s">
        <v>199</v>
      </c>
    </row>
    <row r="6" spans="1:15" s="14" customFormat="1" ht="15">
      <c r="A6" s="9"/>
      <c r="B6" s="2">
        <v>1</v>
      </c>
      <c r="C6" s="96">
        <v>2</v>
      </c>
      <c r="D6" s="40">
        <v>3</v>
      </c>
      <c r="E6" s="2">
        <v>4</v>
      </c>
      <c r="F6" s="96">
        <v>5</v>
      </c>
      <c r="G6" s="40">
        <v>6</v>
      </c>
      <c r="H6" s="2">
        <v>7</v>
      </c>
      <c r="I6" s="96">
        <v>8</v>
      </c>
      <c r="J6" s="40">
        <v>9</v>
      </c>
      <c r="K6" s="2">
        <v>10</v>
      </c>
      <c r="L6" s="96">
        <v>11</v>
      </c>
      <c r="M6" s="40">
        <v>12</v>
      </c>
      <c r="N6" s="2">
        <v>13</v>
      </c>
      <c r="O6" s="96">
        <v>14</v>
      </c>
    </row>
    <row r="7" spans="1:15" s="14" customFormat="1" ht="32.25" customHeight="1">
      <c r="A7" s="216"/>
      <c r="B7" s="2"/>
      <c r="C7" s="145" t="s">
        <v>162</v>
      </c>
      <c r="D7" s="2"/>
      <c r="E7" s="2"/>
      <c r="F7" s="2"/>
      <c r="G7" s="2"/>
      <c r="H7" s="2"/>
      <c r="I7" s="2"/>
      <c r="J7" s="2"/>
      <c r="K7" s="2"/>
      <c r="L7" s="2"/>
      <c r="M7" s="2"/>
      <c r="N7" s="2"/>
      <c r="O7" s="2"/>
    </row>
    <row r="8" spans="1:15" s="14" customFormat="1" ht="20.25" customHeight="1" hidden="1">
      <c r="A8" s="217"/>
      <c r="B8" s="2">
        <v>2210</v>
      </c>
      <c r="C8" s="108" t="s">
        <v>94</v>
      </c>
      <c r="D8" s="61"/>
      <c r="E8" s="61"/>
      <c r="F8" s="61"/>
      <c r="G8" s="61">
        <f>D8</f>
        <v>0</v>
      </c>
      <c r="H8" s="61"/>
      <c r="I8" s="61"/>
      <c r="J8" s="61"/>
      <c r="K8" s="61">
        <f>H8</f>
        <v>0</v>
      </c>
      <c r="L8" s="62"/>
      <c r="M8" s="61"/>
      <c r="N8" s="61"/>
      <c r="O8" s="61">
        <f>L8</f>
        <v>0</v>
      </c>
    </row>
    <row r="9" spans="1:15" s="14" customFormat="1" ht="21" customHeight="1">
      <c r="A9" s="9"/>
      <c r="B9" s="2">
        <v>2800</v>
      </c>
      <c r="C9" s="108" t="s">
        <v>161</v>
      </c>
      <c r="D9" s="61">
        <f>210580</f>
        <v>210580</v>
      </c>
      <c r="E9" s="61"/>
      <c r="F9" s="61"/>
      <c r="G9" s="61"/>
      <c r="H9" s="61">
        <f>209333</f>
        <v>209333</v>
      </c>
      <c r="I9" s="61"/>
      <c r="J9" s="61"/>
      <c r="K9" s="61">
        <f>H9</f>
        <v>209333</v>
      </c>
      <c r="L9" s="61">
        <f>208690+35000</f>
        <v>243690</v>
      </c>
      <c r="M9" s="61"/>
      <c r="N9" s="61"/>
      <c r="O9" s="61">
        <f>L9</f>
        <v>243690</v>
      </c>
    </row>
    <row r="10" spans="1:15" s="1" customFormat="1" ht="15">
      <c r="A10" s="68"/>
      <c r="B10" s="109"/>
      <c r="C10" s="95" t="s">
        <v>202</v>
      </c>
      <c r="D10" s="64">
        <f>D9</f>
        <v>210580</v>
      </c>
      <c r="E10" s="64">
        <f aca="true" t="shared" si="0" ref="E10:O10">E9</f>
        <v>0</v>
      </c>
      <c r="F10" s="64">
        <f t="shared" si="0"/>
        <v>0</v>
      </c>
      <c r="G10" s="64">
        <f t="shared" si="0"/>
        <v>0</v>
      </c>
      <c r="H10" s="64">
        <f t="shared" si="0"/>
        <v>209333</v>
      </c>
      <c r="I10" s="64">
        <f t="shared" si="0"/>
        <v>0</v>
      </c>
      <c r="J10" s="64">
        <f t="shared" si="0"/>
        <v>0</v>
      </c>
      <c r="K10" s="64">
        <f t="shared" si="0"/>
        <v>209333</v>
      </c>
      <c r="L10" s="64">
        <f t="shared" si="0"/>
        <v>243690</v>
      </c>
      <c r="M10" s="64">
        <f t="shared" si="0"/>
        <v>0</v>
      </c>
      <c r="N10" s="64">
        <f t="shared" si="0"/>
        <v>0</v>
      </c>
      <c r="O10" s="64">
        <f t="shared" si="0"/>
        <v>243690</v>
      </c>
    </row>
    <row r="11" spans="1:15" s="1" customFormat="1" ht="15">
      <c r="A11" s="68"/>
      <c r="B11" s="110"/>
      <c r="C11" s="110"/>
      <c r="D11" s="111"/>
      <c r="E11" s="111"/>
      <c r="F11" s="111"/>
      <c r="G11" s="112"/>
      <c r="H11" s="111"/>
      <c r="I11" s="111"/>
      <c r="J11" s="111"/>
      <c r="K11" s="111"/>
      <c r="L11" s="111"/>
      <c r="M11" s="111"/>
      <c r="N11" s="111"/>
      <c r="O11" s="111"/>
    </row>
    <row r="12" spans="1:2" s="14" customFormat="1" ht="15">
      <c r="A12" s="12" t="s">
        <v>182</v>
      </c>
      <c r="B12" s="6" t="s">
        <v>278</v>
      </c>
    </row>
    <row r="13" spans="1:15" s="1" customFormat="1" ht="15">
      <c r="A13" s="11"/>
      <c r="O13" s="14" t="s">
        <v>72</v>
      </c>
    </row>
    <row r="14" spans="1:15" s="14" customFormat="1" ht="15">
      <c r="A14" s="348"/>
      <c r="B14" s="322" t="s">
        <v>200</v>
      </c>
      <c r="C14" s="349" t="s">
        <v>84</v>
      </c>
      <c r="D14" s="320" t="s">
        <v>189</v>
      </c>
      <c r="E14" s="351"/>
      <c r="F14" s="351"/>
      <c r="G14" s="321"/>
      <c r="H14" s="320" t="s">
        <v>190</v>
      </c>
      <c r="I14" s="351"/>
      <c r="J14" s="351"/>
      <c r="K14" s="321"/>
      <c r="L14" s="320" t="s">
        <v>191</v>
      </c>
      <c r="M14" s="351"/>
      <c r="N14" s="351"/>
      <c r="O14" s="321"/>
    </row>
    <row r="15" spans="1:15" s="14" customFormat="1" ht="52.5">
      <c r="A15" s="348"/>
      <c r="B15" s="322"/>
      <c r="C15" s="350"/>
      <c r="D15" s="2" t="s">
        <v>3</v>
      </c>
      <c r="E15" s="2" t="s">
        <v>4</v>
      </c>
      <c r="F15" s="2" t="s">
        <v>192</v>
      </c>
      <c r="G15" s="2" t="s">
        <v>193</v>
      </c>
      <c r="H15" s="2" t="s">
        <v>3</v>
      </c>
      <c r="I15" s="2" t="s">
        <v>4</v>
      </c>
      <c r="J15" s="2" t="s">
        <v>192</v>
      </c>
      <c r="K15" s="2" t="s">
        <v>194</v>
      </c>
      <c r="L15" s="2" t="s">
        <v>3</v>
      </c>
      <c r="M15" s="2" t="s">
        <v>4</v>
      </c>
      <c r="N15" s="2" t="s">
        <v>192</v>
      </c>
      <c r="O15" s="2" t="s">
        <v>199</v>
      </c>
    </row>
    <row r="16" spans="1:15" s="14" customFormat="1" ht="15">
      <c r="A16" s="9"/>
      <c r="B16" s="2">
        <v>1</v>
      </c>
      <c r="C16" s="96">
        <v>2</v>
      </c>
      <c r="D16" s="40">
        <v>3</v>
      </c>
      <c r="E16" s="2">
        <v>4</v>
      </c>
      <c r="F16" s="96">
        <v>5</v>
      </c>
      <c r="G16" s="40">
        <v>6</v>
      </c>
      <c r="H16" s="2">
        <v>7</v>
      </c>
      <c r="I16" s="96">
        <v>8</v>
      </c>
      <c r="J16" s="40">
        <v>9</v>
      </c>
      <c r="K16" s="2">
        <v>10</v>
      </c>
      <c r="L16" s="96">
        <v>11</v>
      </c>
      <c r="M16" s="40">
        <v>12</v>
      </c>
      <c r="N16" s="2">
        <v>13</v>
      </c>
      <c r="O16" s="96">
        <v>14</v>
      </c>
    </row>
    <row r="17" spans="1:15" s="14" customFormat="1" ht="21" customHeight="1">
      <c r="A17" s="48"/>
      <c r="B17" s="57"/>
      <c r="C17" s="57"/>
      <c r="D17" s="2"/>
      <c r="E17" s="2"/>
      <c r="F17" s="2"/>
      <c r="G17" s="2"/>
      <c r="H17" s="2"/>
      <c r="I17" s="2"/>
      <c r="J17" s="2"/>
      <c r="K17" s="2"/>
      <c r="L17" s="2"/>
      <c r="M17" s="2"/>
      <c r="N17" s="2"/>
      <c r="O17" s="2"/>
    </row>
    <row r="18" spans="1:15" s="14" customFormat="1" ht="15.75" customHeight="1">
      <c r="A18" s="48"/>
      <c r="B18" s="57"/>
      <c r="C18" s="57"/>
      <c r="D18" s="61"/>
      <c r="E18" s="61"/>
      <c r="F18" s="61"/>
      <c r="G18" s="61"/>
      <c r="H18" s="61"/>
      <c r="I18" s="61"/>
      <c r="J18" s="61"/>
      <c r="K18" s="61"/>
      <c r="L18" s="61"/>
      <c r="M18" s="61"/>
      <c r="N18" s="61"/>
      <c r="O18" s="61"/>
    </row>
    <row r="19" spans="1:15" s="14" customFormat="1" ht="21" customHeight="1" hidden="1">
      <c r="A19" s="9"/>
      <c r="B19" s="107"/>
      <c r="C19" s="108"/>
      <c r="D19" s="61"/>
      <c r="E19" s="61"/>
      <c r="F19" s="61"/>
      <c r="G19" s="61"/>
      <c r="H19" s="61"/>
      <c r="I19" s="61"/>
      <c r="J19" s="61"/>
      <c r="K19" s="61"/>
      <c r="L19" s="61"/>
      <c r="M19" s="61"/>
      <c r="N19" s="61"/>
      <c r="O19" s="61"/>
    </row>
    <row r="20" spans="1:15" s="14" customFormat="1" ht="15.75" customHeight="1" hidden="1">
      <c r="A20" s="9"/>
      <c r="B20" s="107"/>
      <c r="C20" s="108"/>
      <c r="D20" s="61"/>
      <c r="E20" s="61"/>
      <c r="F20" s="61"/>
      <c r="G20" s="61"/>
      <c r="H20" s="61"/>
      <c r="I20" s="61"/>
      <c r="J20" s="61"/>
      <c r="K20" s="61"/>
      <c r="L20" s="61"/>
      <c r="M20" s="61"/>
      <c r="N20" s="61"/>
      <c r="O20" s="61"/>
    </row>
    <row r="21" spans="1:15" s="14" customFormat="1" ht="15" hidden="1">
      <c r="A21" s="48"/>
      <c r="B21" s="2"/>
      <c r="C21" s="107"/>
      <c r="D21" s="61"/>
      <c r="E21" s="61"/>
      <c r="F21" s="61"/>
      <c r="G21" s="61"/>
      <c r="H21" s="61"/>
      <c r="I21" s="61"/>
      <c r="J21" s="61"/>
      <c r="K21" s="61"/>
      <c r="L21" s="61"/>
      <c r="M21" s="61"/>
      <c r="N21" s="61"/>
      <c r="O21" s="61"/>
    </row>
    <row r="22" spans="1:15" s="14" customFormat="1" ht="55.5" customHeight="1" hidden="1">
      <c r="A22" s="48"/>
      <c r="B22" s="2"/>
      <c r="C22" s="108"/>
      <c r="D22" s="61"/>
      <c r="E22" s="61"/>
      <c r="F22" s="61"/>
      <c r="G22" s="61"/>
      <c r="H22" s="61"/>
      <c r="I22" s="61"/>
      <c r="J22" s="61"/>
      <c r="K22" s="61"/>
      <c r="L22" s="61"/>
      <c r="M22" s="61"/>
      <c r="N22" s="61"/>
      <c r="O22" s="61"/>
    </row>
    <row r="23" spans="1:15" s="14" customFormat="1" ht="15.75" customHeight="1" hidden="1">
      <c r="A23" s="48"/>
      <c r="B23" s="2"/>
      <c r="C23" s="108"/>
      <c r="D23" s="61"/>
      <c r="E23" s="61"/>
      <c r="F23" s="61"/>
      <c r="G23" s="61"/>
      <c r="H23" s="61"/>
      <c r="I23" s="61"/>
      <c r="J23" s="61"/>
      <c r="K23" s="61"/>
      <c r="L23" s="61"/>
      <c r="M23" s="61"/>
      <c r="N23" s="61"/>
      <c r="O23" s="61"/>
    </row>
    <row r="24" spans="1:15" s="14" customFormat="1" ht="15.75" customHeight="1" hidden="1">
      <c r="A24" s="48"/>
      <c r="B24" s="2"/>
      <c r="C24" s="108"/>
      <c r="D24" s="61"/>
      <c r="E24" s="61"/>
      <c r="F24" s="61"/>
      <c r="G24" s="61"/>
      <c r="H24" s="61"/>
      <c r="I24" s="61"/>
      <c r="J24" s="61"/>
      <c r="K24" s="61"/>
      <c r="L24" s="61"/>
      <c r="M24" s="61"/>
      <c r="N24" s="61"/>
      <c r="O24" s="61"/>
    </row>
    <row r="25" spans="1:15" s="14" customFormat="1" ht="15.75" customHeight="1" hidden="1">
      <c r="A25" s="48"/>
      <c r="B25" s="2"/>
      <c r="C25" s="105" t="s">
        <v>77</v>
      </c>
      <c r="D25" s="61"/>
      <c r="E25" s="61"/>
      <c r="F25" s="61"/>
      <c r="G25" s="61"/>
      <c r="H25" s="61"/>
      <c r="I25" s="61"/>
      <c r="J25" s="61"/>
      <c r="K25" s="61"/>
      <c r="L25" s="61"/>
      <c r="M25" s="61"/>
      <c r="N25" s="61"/>
      <c r="O25" s="61"/>
    </row>
    <row r="26" spans="1:15" s="14" customFormat="1" ht="15.75" customHeight="1" hidden="1">
      <c r="A26" s="48"/>
      <c r="B26" s="2"/>
      <c r="C26" s="105"/>
      <c r="D26" s="61"/>
      <c r="E26" s="61"/>
      <c r="F26" s="61"/>
      <c r="G26" s="61"/>
      <c r="H26" s="61"/>
      <c r="I26" s="61"/>
      <c r="J26" s="61"/>
      <c r="K26" s="61"/>
      <c r="L26" s="61"/>
      <c r="M26" s="61"/>
      <c r="N26" s="61"/>
      <c r="O26" s="61"/>
    </row>
    <row r="27" spans="1:15" s="1" customFormat="1" ht="15">
      <c r="A27" s="68"/>
      <c r="B27" s="109"/>
      <c r="C27" s="95" t="s">
        <v>202</v>
      </c>
      <c r="D27" s="64">
        <f>D18</f>
        <v>0</v>
      </c>
      <c r="E27" s="64" t="s">
        <v>45</v>
      </c>
      <c r="F27" s="64" t="s">
        <v>45</v>
      </c>
      <c r="G27" s="61" t="s">
        <v>45</v>
      </c>
      <c r="H27" s="64">
        <f>H18</f>
        <v>0</v>
      </c>
      <c r="I27" s="64" t="s">
        <v>45</v>
      </c>
      <c r="J27" s="64" t="s">
        <v>45</v>
      </c>
      <c r="K27" s="64">
        <f>K18</f>
        <v>0</v>
      </c>
      <c r="L27" s="64">
        <f>L18</f>
        <v>0</v>
      </c>
      <c r="M27" s="64" t="s">
        <v>45</v>
      </c>
      <c r="N27" s="64" t="s">
        <v>45</v>
      </c>
      <c r="O27" s="64">
        <f>O18</f>
        <v>0</v>
      </c>
    </row>
    <row r="28" ht="9.75" customHeight="1"/>
    <row r="29" spans="1:2" s="14" customFormat="1" ht="15">
      <c r="A29" s="12" t="s">
        <v>183</v>
      </c>
      <c r="B29" s="6" t="s">
        <v>279</v>
      </c>
    </row>
    <row r="30" spans="7:13" s="14" customFormat="1" ht="15">
      <c r="G30" s="30"/>
      <c r="H30" s="30"/>
      <c r="I30" s="30"/>
      <c r="J30" s="25" t="s">
        <v>72</v>
      </c>
      <c r="K30" s="30"/>
      <c r="L30" s="30"/>
      <c r="M30" s="30"/>
    </row>
    <row r="31" spans="1:15" s="14" customFormat="1" ht="15">
      <c r="A31" s="348"/>
      <c r="B31" s="322" t="s">
        <v>198</v>
      </c>
      <c r="C31" s="349" t="s">
        <v>84</v>
      </c>
      <c r="D31" s="320" t="s">
        <v>122</v>
      </c>
      <c r="E31" s="351"/>
      <c r="F31" s="351"/>
      <c r="G31" s="321"/>
      <c r="H31" s="322" t="s">
        <v>196</v>
      </c>
      <c r="I31" s="322"/>
      <c r="J31" s="322"/>
      <c r="K31" s="322"/>
      <c r="L31" s="348"/>
      <c r="M31" s="348"/>
      <c r="N31" s="348"/>
      <c r="O31" s="348"/>
    </row>
    <row r="32" spans="1:15" s="14" customFormat="1" ht="65.25" customHeight="1">
      <c r="A32" s="348"/>
      <c r="B32" s="322"/>
      <c r="C32" s="350"/>
      <c r="D32" s="2" t="s">
        <v>3</v>
      </c>
      <c r="E32" s="2" t="s">
        <v>4</v>
      </c>
      <c r="F32" s="2" t="s">
        <v>192</v>
      </c>
      <c r="G32" s="2" t="s">
        <v>193</v>
      </c>
      <c r="H32" s="2" t="s">
        <v>3</v>
      </c>
      <c r="I32" s="2" t="s">
        <v>4</v>
      </c>
      <c r="J32" s="2" t="s">
        <v>192</v>
      </c>
      <c r="K32" s="2" t="s">
        <v>194</v>
      </c>
      <c r="L32" s="9"/>
      <c r="M32" s="9"/>
      <c r="N32" s="9"/>
      <c r="O32" s="9"/>
    </row>
    <row r="33" spans="1:15" s="14" customFormat="1" ht="15">
      <c r="A33" s="9"/>
      <c r="B33" s="2">
        <v>1</v>
      </c>
      <c r="C33" s="96">
        <v>2</v>
      </c>
      <c r="D33" s="40">
        <v>3</v>
      </c>
      <c r="E33" s="2">
        <v>4</v>
      </c>
      <c r="F33" s="96">
        <v>5</v>
      </c>
      <c r="G33" s="40">
        <v>6</v>
      </c>
      <c r="H33" s="2">
        <v>7</v>
      </c>
      <c r="I33" s="2">
        <v>8</v>
      </c>
      <c r="J33" s="2">
        <v>9</v>
      </c>
      <c r="K33" s="2">
        <v>10</v>
      </c>
      <c r="L33" s="9"/>
      <c r="M33" s="9"/>
      <c r="N33" s="9"/>
      <c r="O33" s="9"/>
    </row>
    <row r="34" spans="1:15" s="14" customFormat="1" ht="27.75" customHeight="1">
      <c r="A34" s="216"/>
      <c r="B34" s="2"/>
      <c r="C34" s="145" t="s">
        <v>162</v>
      </c>
      <c r="D34" s="2"/>
      <c r="E34" s="2"/>
      <c r="F34" s="2"/>
      <c r="G34" s="2"/>
      <c r="H34" s="2"/>
      <c r="I34" s="2"/>
      <c r="J34" s="2"/>
      <c r="K34" s="2"/>
      <c r="L34" s="9"/>
      <c r="M34" s="9"/>
      <c r="N34" s="9"/>
      <c r="O34" s="9"/>
    </row>
    <row r="35" spans="1:15" s="14" customFormat="1" ht="21" customHeight="1">
      <c r="A35" s="9"/>
      <c r="B35" s="2">
        <v>2800</v>
      </c>
      <c r="C35" s="108" t="s">
        <v>161</v>
      </c>
      <c r="D35" s="62">
        <f>L9*1.067</f>
        <v>260017.22999999998</v>
      </c>
      <c r="E35" s="61"/>
      <c r="F35" s="61"/>
      <c r="G35" s="61">
        <f>D35</f>
        <v>260017.22999999998</v>
      </c>
      <c r="H35" s="62">
        <f>D35*1.055</f>
        <v>274318.17764999997</v>
      </c>
      <c r="I35" s="61"/>
      <c r="J35" s="61"/>
      <c r="K35" s="61">
        <f>H35</f>
        <v>274318.17764999997</v>
      </c>
      <c r="L35" s="112"/>
      <c r="M35" s="112"/>
      <c r="N35" s="112"/>
      <c r="O35" s="112"/>
    </row>
    <row r="36" spans="1:15" s="14" customFormat="1" ht="15.75" customHeight="1" hidden="1">
      <c r="A36" s="9"/>
      <c r="B36" s="107"/>
      <c r="C36" s="108"/>
      <c r="D36" s="61"/>
      <c r="E36" s="61"/>
      <c r="F36" s="61"/>
      <c r="G36" s="61"/>
      <c r="H36" s="61"/>
      <c r="I36" s="61"/>
      <c r="J36" s="61"/>
      <c r="K36" s="61"/>
      <c r="L36" s="112"/>
      <c r="M36" s="112"/>
      <c r="N36" s="112"/>
      <c r="O36" s="112"/>
    </row>
    <row r="37" spans="1:15" s="14" customFormat="1" ht="15" hidden="1">
      <c r="A37" s="48"/>
      <c r="B37" s="2"/>
      <c r="C37" s="107"/>
      <c r="D37" s="61"/>
      <c r="E37" s="61"/>
      <c r="F37" s="61"/>
      <c r="G37" s="61"/>
      <c r="H37" s="61"/>
      <c r="I37" s="61"/>
      <c r="J37" s="61"/>
      <c r="K37" s="61"/>
      <c r="L37" s="112"/>
      <c r="M37" s="112"/>
      <c r="N37" s="112"/>
      <c r="O37" s="112"/>
    </row>
    <row r="38" spans="1:15" s="14" customFormat="1" ht="55.5" customHeight="1" hidden="1">
      <c r="A38" s="48"/>
      <c r="B38" s="2"/>
      <c r="C38" s="108"/>
      <c r="D38" s="61"/>
      <c r="E38" s="61"/>
      <c r="F38" s="61"/>
      <c r="G38" s="61"/>
      <c r="H38" s="61"/>
      <c r="I38" s="61"/>
      <c r="J38" s="61"/>
      <c r="K38" s="61"/>
      <c r="L38" s="112"/>
      <c r="M38" s="112"/>
      <c r="N38" s="112"/>
      <c r="O38" s="112"/>
    </row>
    <row r="39" spans="1:15" s="14" customFormat="1" ht="15.75" customHeight="1" hidden="1">
      <c r="A39" s="48"/>
      <c r="B39" s="2"/>
      <c r="C39" s="108"/>
      <c r="D39" s="61"/>
      <c r="E39" s="61"/>
      <c r="F39" s="61"/>
      <c r="G39" s="61"/>
      <c r="H39" s="61"/>
      <c r="I39" s="61"/>
      <c r="J39" s="61"/>
      <c r="K39" s="61"/>
      <c r="L39" s="112"/>
      <c r="M39" s="112"/>
      <c r="N39" s="112"/>
      <c r="O39" s="112"/>
    </row>
    <row r="40" spans="1:15" s="14" customFormat="1" ht="15.75" customHeight="1" hidden="1">
      <c r="A40" s="48"/>
      <c r="B40" s="2"/>
      <c r="C40" s="108"/>
      <c r="D40" s="61"/>
      <c r="E40" s="61"/>
      <c r="F40" s="61"/>
      <c r="G40" s="61"/>
      <c r="H40" s="61"/>
      <c r="I40" s="61"/>
      <c r="J40" s="61"/>
      <c r="K40" s="61"/>
      <c r="L40" s="112"/>
      <c r="M40" s="112"/>
      <c r="N40" s="112"/>
      <c r="O40" s="112"/>
    </row>
    <row r="41" spans="1:15" s="14" customFormat="1" ht="15.75" customHeight="1" hidden="1">
      <c r="A41" s="48"/>
      <c r="B41" s="2"/>
      <c r="C41" s="105" t="s">
        <v>77</v>
      </c>
      <c r="D41" s="61"/>
      <c r="E41" s="61"/>
      <c r="F41" s="61"/>
      <c r="G41" s="61"/>
      <c r="H41" s="61"/>
      <c r="I41" s="61"/>
      <c r="J41" s="61"/>
      <c r="K41" s="61"/>
      <c r="L41" s="112"/>
      <c r="M41" s="112"/>
      <c r="N41" s="112"/>
      <c r="O41" s="112"/>
    </row>
    <row r="42" spans="1:15" s="14" customFormat="1" ht="15.75" customHeight="1" hidden="1">
      <c r="A42" s="48"/>
      <c r="B42" s="2"/>
      <c r="C42" s="105"/>
      <c r="D42" s="61"/>
      <c r="E42" s="61"/>
      <c r="F42" s="61"/>
      <c r="G42" s="61"/>
      <c r="H42" s="61"/>
      <c r="I42" s="61"/>
      <c r="J42" s="61"/>
      <c r="K42" s="61"/>
      <c r="L42" s="112"/>
      <c r="M42" s="112"/>
      <c r="N42" s="112"/>
      <c r="O42" s="112"/>
    </row>
    <row r="43" spans="1:15" s="1" customFormat="1" ht="15">
      <c r="A43" s="68"/>
      <c r="B43" s="109"/>
      <c r="C43" s="95" t="s">
        <v>2</v>
      </c>
      <c r="D43" s="64">
        <f>D35</f>
        <v>260017.22999999998</v>
      </c>
      <c r="E43" s="64">
        <f aca="true" t="shared" si="1" ref="E43:K43">E35</f>
        <v>0</v>
      </c>
      <c r="F43" s="64">
        <f t="shared" si="1"/>
        <v>0</v>
      </c>
      <c r="G43" s="64">
        <f t="shared" si="1"/>
        <v>260017.22999999998</v>
      </c>
      <c r="H43" s="64">
        <f t="shared" si="1"/>
        <v>274318.17764999997</v>
      </c>
      <c r="I43" s="64">
        <f t="shared" si="1"/>
        <v>0</v>
      </c>
      <c r="J43" s="64">
        <f t="shared" si="1"/>
        <v>0</v>
      </c>
      <c r="K43" s="64">
        <f t="shared" si="1"/>
        <v>274318.17764999997</v>
      </c>
      <c r="L43" s="111"/>
      <c r="M43" s="111"/>
      <c r="N43" s="111"/>
      <c r="O43" s="111"/>
    </row>
    <row r="44" spans="1:15" s="1" customFormat="1" ht="15">
      <c r="A44" s="68"/>
      <c r="B44" s="110"/>
      <c r="C44" s="110"/>
      <c r="D44" s="111"/>
      <c r="E44" s="111"/>
      <c r="F44" s="111"/>
      <c r="G44" s="112"/>
      <c r="H44" s="111"/>
      <c r="I44" s="111"/>
      <c r="J44" s="111"/>
      <c r="K44" s="111"/>
      <c r="L44" s="111"/>
      <c r="M44" s="111"/>
      <c r="N44" s="111"/>
      <c r="O44" s="111"/>
    </row>
    <row r="45" spans="1:15" s="14" customFormat="1" ht="15">
      <c r="A45" s="12" t="s">
        <v>201</v>
      </c>
      <c r="B45" s="6" t="s">
        <v>280</v>
      </c>
      <c r="L45" s="48"/>
      <c r="M45" s="48"/>
      <c r="N45" s="48"/>
      <c r="O45" s="48"/>
    </row>
    <row r="46" spans="1:15" s="1" customFormat="1" ht="15">
      <c r="A46" s="11"/>
      <c r="K46" s="14" t="s">
        <v>72</v>
      </c>
      <c r="L46" s="113"/>
      <c r="M46" s="113"/>
      <c r="N46" s="113"/>
      <c r="O46" s="113"/>
    </row>
    <row r="47" spans="1:15" s="14" customFormat="1" ht="15">
      <c r="A47" s="348"/>
      <c r="B47" s="322" t="s">
        <v>200</v>
      </c>
      <c r="C47" s="349" t="s">
        <v>84</v>
      </c>
      <c r="D47" s="320" t="s">
        <v>122</v>
      </c>
      <c r="E47" s="351"/>
      <c r="F47" s="351"/>
      <c r="G47" s="321"/>
      <c r="H47" s="322" t="s">
        <v>196</v>
      </c>
      <c r="I47" s="322"/>
      <c r="J47" s="322"/>
      <c r="K47" s="322"/>
      <c r="L47" s="348"/>
      <c r="M47" s="348"/>
      <c r="N47" s="348"/>
      <c r="O47" s="348"/>
    </row>
    <row r="48" spans="1:15" s="14" customFormat="1" ht="51" customHeight="1">
      <c r="A48" s="348"/>
      <c r="B48" s="322"/>
      <c r="C48" s="350"/>
      <c r="D48" s="2" t="s">
        <v>3</v>
      </c>
      <c r="E48" s="2" t="s">
        <v>4</v>
      </c>
      <c r="F48" s="2" t="s">
        <v>192</v>
      </c>
      <c r="G48" s="2" t="s">
        <v>112</v>
      </c>
      <c r="H48" s="2" t="s">
        <v>3</v>
      </c>
      <c r="I48" s="2" t="s">
        <v>4</v>
      </c>
      <c r="J48" s="2" t="s">
        <v>192</v>
      </c>
      <c r="K48" s="2" t="s">
        <v>113</v>
      </c>
      <c r="L48" s="9"/>
      <c r="M48" s="9"/>
      <c r="N48" s="9"/>
      <c r="O48" s="9"/>
    </row>
    <row r="49" spans="1:15" s="14" customFormat="1" ht="15">
      <c r="A49" s="9"/>
      <c r="B49" s="2">
        <v>2</v>
      </c>
      <c r="C49" s="96">
        <v>3</v>
      </c>
      <c r="D49" s="40">
        <v>4</v>
      </c>
      <c r="E49" s="2">
        <v>5</v>
      </c>
      <c r="F49" s="96">
        <v>6</v>
      </c>
      <c r="G49" s="40">
        <v>7</v>
      </c>
      <c r="H49" s="2">
        <v>8</v>
      </c>
      <c r="I49" s="2">
        <v>9</v>
      </c>
      <c r="J49" s="2">
        <v>10</v>
      </c>
      <c r="K49" s="2">
        <v>11</v>
      </c>
      <c r="L49" s="9"/>
      <c r="M49" s="9"/>
      <c r="N49" s="9"/>
      <c r="O49" s="9"/>
    </row>
    <row r="50" spans="1:15" s="14" customFormat="1" ht="15">
      <c r="A50" s="9"/>
      <c r="B50" s="2"/>
      <c r="C50" s="105"/>
      <c r="D50" s="2"/>
      <c r="E50" s="2"/>
      <c r="F50" s="2"/>
      <c r="G50" s="2"/>
      <c r="H50" s="2"/>
      <c r="I50" s="2"/>
      <c r="J50" s="2"/>
      <c r="K50" s="2"/>
      <c r="L50" s="9"/>
      <c r="M50" s="9"/>
      <c r="N50" s="9"/>
      <c r="O50" s="9"/>
    </row>
    <row r="51" spans="1:15" s="14" customFormat="1" ht="15.75" customHeight="1">
      <c r="A51" s="217"/>
      <c r="B51" s="107"/>
      <c r="C51" s="108"/>
      <c r="D51" s="61"/>
      <c r="E51" s="61"/>
      <c r="F51" s="61"/>
      <c r="G51" s="61"/>
      <c r="H51" s="61"/>
      <c r="I51" s="61"/>
      <c r="J51" s="61"/>
      <c r="K51" s="61"/>
      <c r="L51" s="112"/>
      <c r="M51" s="112"/>
      <c r="N51" s="112"/>
      <c r="O51" s="112"/>
    </row>
    <row r="52" spans="1:15" s="14" customFormat="1" ht="21" customHeight="1" hidden="1">
      <c r="A52" s="9"/>
      <c r="B52" s="107"/>
      <c r="C52" s="108"/>
      <c r="D52" s="61"/>
      <c r="E52" s="61"/>
      <c r="F52" s="61"/>
      <c r="G52" s="61"/>
      <c r="H52" s="61"/>
      <c r="I52" s="61"/>
      <c r="J52" s="61"/>
      <c r="K52" s="61"/>
      <c r="L52" s="112"/>
      <c r="M52" s="112"/>
      <c r="N52" s="112"/>
      <c r="O52" s="112"/>
    </row>
    <row r="53" spans="1:15" s="14" customFormat="1" ht="15.75" customHeight="1" hidden="1">
      <c r="A53" s="9"/>
      <c r="B53" s="107"/>
      <c r="C53" s="108"/>
      <c r="D53" s="61"/>
      <c r="E53" s="61"/>
      <c r="F53" s="61"/>
      <c r="G53" s="61"/>
      <c r="H53" s="61"/>
      <c r="I53" s="61"/>
      <c r="J53" s="61"/>
      <c r="K53" s="61"/>
      <c r="L53" s="112"/>
      <c r="M53" s="112"/>
      <c r="N53" s="112"/>
      <c r="O53" s="112"/>
    </row>
    <row r="54" spans="1:15" s="14" customFormat="1" ht="15" hidden="1">
      <c r="A54" s="48"/>
      <c r="B54" s="2"/>
      <c r="C54" s="107"/>
      <c r="D54" s="61"/>
      <c r="E54" s="61"/>
      <c r="F54" s="61"/>
      <c r="G54" s="61"/>
      <c r="H54" s="61"/>
      <c r="I54" s="61"/>
      <c r="J54" s="61"/>
      <c r="K54" s="61"/>
      <c r="L54" s="112"/>
      <c r="M54" s="112"/>
      <c r="N54" s="112"/>
      <c r="O54" s="112"/>
    </row>
    <row r="55" spans="1:15" s="14" customFormat="1" ht="55.5" customHeight="1" hidden="1">
      <c r="A55" s="48"/>
      <c r="B55" s="2"/>
      <c r="C55" s="108"/>
      <c r="D55" s="61"/>
      <c r="E55" s="61"/>
      <c r="F55" s="61"/>
      <c r="G55" s="61"/>
      <c r="H55" s="61"/>
      <c r="I55" s="61"/>
      <c r="J55" s="61"/>
      <c r="K55" s="61"/>
      <c r="L55" s="112"/>
      <c r="M55" s="112"/>
      <c r="N55" s="112"/>
      <c r="O55" s="112"/>
    </row>
    <row r="56" spans="1:15" s="14" customFormat="1" ht="15.75" customHeight="1" hidden="1">
      <c r="A56" s="48"/>
      <c r="B56" s="2"/>
      <c r="C56" s="108"/>
      <c r="D56" s="61"/>
      <c r="E56" s="61"/>
      <c r="F56" s="61"/>
      <c r="G56" s="61"/>
      <c r="H56" s="61"/>
      <c r="I56" s="61"/>
      <c r="J56" s="61"/>
      <c r="K56" s="61"/>
      <c r="L56" s="112"/>
      <c r="M56" s="112"/>
      <c r="N56" s="112"/>
      <c r="O56" s="112"/>
    </row>
    <row r="57" spans="1:15" s="14" customFormat="1" ht="15.75" customHeight="1" hidden="1">
      <c r="A57" s="48"/>
      <c r="B57" s="2"/>
      <c r="C57" s="108"/>
      <c r="D57" s="61"/>
      <c r="E57" s="61"/>
      <c r="F57" s="61"/>
      <c r="G57" s="61"/>
      <c r="H57" s="61"/>
      <c r="I57" s="61"/>
      <c r="J57" s="61"/>
      <c r="K57" s="61"/>
      <c r="L57" s="112"/>
      <c r="M57" s="112"/>
      <c r="N57" s="112"/>
      <c r="O57" s="112"/>
    </row>
    <row r="58" spans="1:15" s="14" customFormat="1" ht="15.75" customHeight="1">
      <c r="A58" s="48"/>
      <c r="B58" s="2"/>
      <c r="C58" s="105"/>
      <c r="D58" s="61"/>
      <c r="E58" s="61"/>
      <c r="F58" s="61"/>
      <c r="G58" s="61"/>
      <c r="H58" s="61"/>
      <c r="I58" s="61"/>
      <c r="J58" s="61"/>
      <c r="K58" s="61"/>
      <c r="L58" s="112"/>
      <c r="M58" s="112"/>
      <c r="N58" s="112"/>
      <c r="O58" s="112"/>
    </row>
    <row r="59" spans="1:15" s="14" customFormat="1" ht="15.75" customHeight="1">
      <c r="A59" s="48"/>
      <c r="B59" s="2"/>
      <c r="C59" s="105"/>
      <c r="D59" s="61"/>
      <c r="E59" s="61"/>
      <c r="F59" s="61"/>
      <c r="G59" s="61"/>
      <c r="H59" s="61"/>
      <c r="I59" s="61"/>
      <c r="J59" s="61"/>
      <c r="K59" s="61"/>
      <c r="L59" s="112"/>
      <c r="M59" s="112"/>
      <c r="N59" s="112"/>
      <c r="O59" s="112"/>
    </row>
    <row r="60" spans="1:15" s="1" customFormat="1" ht="15">
      <c r="A60" s="68"/>
      <c r="B60" s="109"/>
      <c r="C60" s="95" t="s">
        <v>202</v>
      </c>
      <c r="D60" s="64">
        <f>D51</f>
        <v>0</v>
      </c>
      <c r="E60" s="64" t="s">
        <v>45</v>
      </c>
      <c r="F60" s="64" t="s">
        <v>45</v>
      </c>
      <c r="G60" s="61" t="s">
        <v>45</v>
      </c>
      <c r="H60" s="64">
        <f>H51</f>
        <v>0</v>
      </c>
      <c r="I60" s="64" t="s">
        <v>45</v>
      </c>
      <c r="J60" s="64" t="s">
        <v>45</v>
      </c>
      <c r="K60" s="64">
        <f>K51</f>
        <v>0</v>
      </c>
      <c r="L60" s="111"/>
      <c r="M60" s="111"/>
      <c r="N60" s="111"/>
      <c r="O60" s="111"/>
    </row>
    <row r="61" s="213" customFormat="1" ht="15"/>
  </sheetData>
  <sheetProtection/>
  <mergeCells count="24">
    <mergeCell ref="A14:A15"/>
    <mergeCell ref="B14:B15"/>
    <mergeCell ref="C14:C15"/>
    <mergeCell ref="D14:G14"/>
    <mergeCell ref="A47:A48"/>
    <mergeCell ref="B47:B48"/>
    <mergeCell ref="A31:A32"/>
    <mergeCell ref="B31:B32"/>
    <mergeCell ref="C31:C32"/>
    <mergeCell ref="D31:G31"/>
    <mergeCell ref="A4:A5"/>
    <mergeCell ref="B4:B5"/>
    <mergeCell ref="C4:C5"/>
    <mergeCell ref="D4:G4"/>
    <mergeCell ref="H4:K4"/>
    <mergeCell ref="L4:O4"/>
    <mergeCell ref="H14:K14"/>
    <mergeCell ref="L14:O14"/>
    <mergeCell ref="H31:K31"/>
    <mergeCell ref="L31:O31"/>
    <mergeCell ref="C47:C48"/>
    <mergeCell ref="D47:G47"/>
    <mergeCell ref="H47:K47"/>
    <mergeCell ref="L47:O47"/>
  </mergeCells>
  <printOptions horizontalCentered="1"/>
  <pageMargins left="0.2362204724409449" right="0" top="0" bottom="0" header="0" footer="0"/>
  <pageSetup fitToHeight="1"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tabColor theme="3" tint="-0.24997000396251678"/>
    <pageSetUpPr fitToPage="1"/>
  </sheetPr>
  <dimension ref="A1:N35"/>
  <sheetViews>
    <sheetView view="pageBreakPreview" zoomScale="85" zoomScaleSheetLayoutView="85" zoomScalePageLayoutView="0" workbookViewId="0" topLeftCell="A1">
      <selection activeCell="H49" sqref="H49"/>
    </sheetView>
  </sheetViews>
  <sheetFormatPr defaultColWidth="9.00390625" defaultRowHeight="15.75"/>
  <cols>
    <col min="1" max="1" width="5.75390625" style="0" customWidth="1"/>
    <col min="2" max="2" width="45.625" style="0" customWidth="1"/>
    <col min="3" max="3" width="11.125" style="0" customWidth="1"/>
  </cols>
  <sheetData>
    <row r="1" spans="1:14" s="14" customFormat="1" ht="15">
      <c r="A1" s="11" t="s">
        <v>29</v>
      </c>
      <c r="B1" s="362" t="s">
        <v>211</v>
      </c>
      <c r="C1" s="362"/>
      <c r="D1" s="362"/>
      <c r="E1" s="362"/>
      <c r="F1" s="362"/>
      <c r="G1" s="362"/>
      <c r="H1" s="362"/>
      <c r="I1" s="362"/>
      <c r="J1" s="362"/>
      <c r="K1" s="362"/>
      <c r="L1" s="362"/>
      <c r="M1" s="362"/>
      <c r="N1" s="362"/>
    </row>
    <row r="2" s="14" customFormat="1" ht="9" customHeight="1">
      <c r="B2" s="1"/>
    </row>
    <row r="3" spans="1:14" s="14" customFormat="1" ht="15">
      <c r="A3" s="11" t="s">
        <v>179</v>
      </c>
      <c r="B3" s="362" t="s">
        <v>212</v>
      </c>
      <c r="C3" s="362"/>
      <c r="D3" s="362"/>
      <c r="E3" s="362"/>
      <c r="F3" s="362"/>
      <c r="G3" s="362"/>
      <c r="H3" s="362"/>
      <c r="I3" s="362"/>
      <c r="J3" s="362"/>
      <c r="K3" s="362"/>
      <c r="L3" s="362"/>
      <c r="M3" s="362"/>
      <c r="N3" s="362"/>
    </row>
    <row r="4" spans="2:14" s="14" customFormat="1" ht="15">
      <c r="B4" s="1"/>
      <c r="N4" s="25" t="s">
        <v>72</v>
      </c>
    </row>
    <row r="5" spans="1:14" s="121" customFormat="1" ht="26.25" customHeight="1">
      <c r="A5" s="363" t="s">
        <v>21</v>
      </c>
      <c r="B5" s="365" t="s">
        <v>213</v>
      </c>
      <c r="C5" s="320" t="s">
        <v>189</v>
      </c>
      <c r="D5" s="351"/>
      <c r="E5" s="351"/>
      <c r="F5" s="321"/>
      <c r="G5" s="320" t="s">
        <v>190</v>
      </c>
      <c r="H5" s="351"/>
      <c r="I5" s="351"/>
      <c r="J5" s="321"/>
      <c r="K5" s="320" t="s">
        <v>235</v>
      </c>
      <c r="L5" s="351"/>
      <c r="M5" s="351"/>
      <c r="N5" s="321"/>
    </row>
    <row r="6" spans="1:14" ht="57.75" customHeight="1">
      <c r="A6" s="364"/>
      <c r="B6" s="366"/>
      <c r="C6" s="7" t="s">
        <v>3</v>
      </c>
      <c r="D6" s="7" t="s">
        <v>4</v>
      </c>
      <c r="E6" s="24" t="s">
        <v>192</v>
      </c>
      <c r="F6" s="7" t="s">
        <v>73</v>
      </c>
      <c r="G6" s="7" t="s">
        <v>3</v>
      </c>
      <c r="H6" s="7" t="s">
        <v>4</v>
      </c>
      <c r="I6" s="24" t="s">
        <v>192</v>
      </c>
      <c r="J6" s="7" t="s">
        <v>74</v>
      </c>
      <c r="K6" s="7" t="s">
        <v>3</v>
      </c>
      <c r="L6" s="7" t="s">
        <v>4</v>
      </c>
      <c r="M6" s="24" t="s">
        <v>192</v>
      </c>
      <c r="N6" s="7" t="s">
        <v>75</v>
      </c>
    </row>
    <row r="7" spans="1:14" ht="15">
      <c r="A7" s="2">
        <v>1</v>
      </c>
      <c r="B7" s="2">
        <v>2</v>
      </c>
      <c r="C7" s="2">
        <v>3</v>
      </c>
      <c r="D7" s="2">
        <v>4</v>
      </c>
      <c r="E7" s="2">
        <v>5</v>
      </c>
      <c r="F7" s="2">
        <v>6</v>
      </c>
      <c r="G7" s="2">
        <v>7</v>
      </c>
      <c r="H7" s="2">
        <v>8</v>
      </c>
      <c r="I7" s="2">
        <v>9</v>
      </c>
      <c r="J7" s="2">
        <v>10</v>
      </c>
      <c r="K7" s="2">
        <v>11</v>
      </c>
      <c r="L7" s="2">
        <v>12</v>
      </c>
      <c r="M7" s="2">
        <v>13</v>
      </c>
      <c r="N7" s="2">
        <v>14</v>
      </c>
    </row>
    <row r="8" spans="1:14" s="14" customFormat="1" ht="56.25" customHeight="1" hidden="1">
      <c r="A8" s="43"/>
      <c r="B8" s="370"/>
      <c r="C8" s="371"/>
      <c r="D8" s="371"/>
      <c r="E8" s="371"/>
      <c r="F8" s="371"/>
      <c r="G8" s="371"/>
      <c r="H8" s="371"/>
      <c r="I8" s="371"/>
      <c r="J8" s="371"/>
      <c r="K8" s="371"/>
      <c r="L8" s="371"/>
      <c r="M8" s="371"/>
      <c r="N8" s="372"/>
    </row>
    <row r="9" spans="1:14" s="14" customFormat="1" ht="35.25" customHeight="1">
      <c r="A9" s="146"/>
      <c r="B9" s="145" t="s">
        <v>162</v>
      </c>
      <c r="C9" s="74"/>
      <c r="D9" s="75"/>
      <c r="E9" s="75"/>
      <c r="F9" s="74"/>
      <c r="G9" s="74"/>
      <c r="H9" s="75"/>
      <c r="I9" s="75"/>
      <c r="J9" s="74"/>
      <c r="K9" s="74"/>
      <c r="L9" s="75"/>
      <c r="M9" s="75"/>
      <c r="N9" s="74"/>
    </row>
    <row r="10" spans="1:14" s="14" customFormat="1" ht="18.75" customHeight="1" hidden="1">
      <c r="A10" s="71"/>
      <c r="B10" s="72" t="s">
        <v>6</v>
      </c>
      <c r="C10" s="74"/>
      <c r="D10" s="75"/>
      <c r="E10" s="75"/>
      <c r="F10" s="74"/>
      <c r="G10" s="74"/>
      <c r="H10" s="75"/>
      <c r="I10" s="75"/>
      <c r="J10" s="74"/>
      <c r="K10" s="74"/>
      <c r="L10" s="75"/>
      <c r="M10" s="75"/>
      <c r="N10" s="74"/>
    </row>
    <row r="11" spans="1:14" s="14" customFormat="1" ht="18.75" customHeight="1" hidden="1">
      <c r="A11" s="71"/>
      <c r="B11" s="72" t="s">
        <v>104</v>
      </c>
      <c r="C11" s="74"/>
      <c r="D11" s="75"/>
      <c r="E11" s="75"/>
      <c r="F11" s="74"/>
      <c r="G11" s="74"/>
      <c r="H11" s="75"/>
      <c r="I11" s="75"/>
      <c r="J11" s="74"/>
      <c r="K11" s="74"/>
      <c r="L11" s="75"/>
      <c r="M11" s="75"/>
      <c r="N11" s="74"/>
    </row>
    <row r="12" spans="1:14" s="14" customFormat="1" ht="18" customHeight="1" hidden="1">
      <c r="A12" s="71"/>
      <c r="B12" s="72" t="s">
        <v>6</v>
      </c>
      <c r="C12" s="74"/>
      <c r="D12" s="75"/>
      <c r="E12" s="75"/>
      <c r="F12" s="74"/>
      <c r="G12" s="74"/>
      <c r="H12" s="75"/>
      <c r="I12" s="75"/>
      <c r="J12" s="74"/>
      <c r="K12" s="74"/>
      <c r="L12" s="75"/>
      <c r="M12" s="75"/>
      <c r="N12" s="74"/>
    </row>
    <row r="13" spans="1:14" s="150" customFormat="1" ht="48" customHeight="1">
      <c r="A13" s="147"/>
      <c r="B13" s="148" t="s">
        <v>153</v>
      </c>
      <c r="C13" s="149"/>
      <c r="D13" s="149"/>
      <c r="E13" s="149"/>
      <c r="F13" s="149"/>
      <c r="G13" s="149"/>
      <c r="H13" s="149"/>
      <c r="I13" s="149"/>
      <c r="J13" s="149"/>
      <c r="K13" s="149"/>
      <c r="L13" s="149"/>
      <c r="M13" s="149"/>
      <c r="N13" s="149"/>
    </row>
    <row r="14" spans="1:14" s="153" customFormat="1" ht="46.5" customHeight="1">
      <c r="A14" s="151"/>
      <c r="B14" s="119" t="s">
        <v>173</v>
      </c>
      <c r="C14" s="152">
        <v>50000</v>
      </c>
      <c r="D14" s="152"/>
      <c r="E14" s="152"/>
      <c r="F14" s="152"/>
      <c r="G14" s="152">
        <v>50000</v>
      </c>
      <c r="H14" s="152"/>
      <c r="I14" s="152"/>
      <c r="J14" s="152">
        <f>G14</f>
        <v>50000</v>
      </c>
      <c r="K14" s="152">
        <v>50000</v>
      </c>
      <c r="L14" s="152"/>
      <c r="M14" s="152"/>
      <c r="N14" s="152">
        <f>K14</f>
        <v>50000</v>
      </c>
    </row>
    <row r="15" spans="1:14" s="153" customFormat="1" ht="46.5" customHeight="1">
      <c r="A15" s="151"/>
      <c r="B15" s="119" t="s">
        <v>271</v>
      </c>
      <c r="C15" s="152"/>
      <c r="D15" s="152"/>
      <c r="E15" s="152"/>
      <c r="F15" s="152"/>
      <c r="G15" s="152"/>
      <c r="H15" s="152"/>
      <c r="I15" s="152"/>
      <c r="J15" s="152"/>
      <c r="K15" s="152">
        <v>35000</v>
      </c>
      <c r="L15" s="152"/>
      <c r="M15" s="152"/>
      <c r="N15" s="152">
        <f>K15</f>
        <v>35000</v>
      </c>
    </row>
    <row r="16" spans="1:14" s="150" customFormat="1" ht="53.25" customHeight="1">
      <c r="A16" s="147"/>
      <c r="B16" s="148" t="s">
        <v>232</v>
      </c>
      <c r="C16" s="149"/>
      <c r="D16" s="149"/>
      <c r="E16" s="149"/>
      <c r="F16" s="149"/>
      <c r="G16" s="149"/>
      <c r="H16" s="149"/>
      <c r="I16" s="149"/>
      <c r="J16" s="149"/>
      <c r="K16" s="149"/>
      <c r="L16" s="149"/>
      <c r="M16" s="149"/>
      <c r="N16" s="149"/>
    </row>
    <row r="17" spans="1:14" s="153" customFormat="1" ht="78.75" customHeight="1">
      <c r="A17" s="151"/>
      <c r="B17" s="208" t="s">
        <v>174</v>
      </c>
      <c r="C17" s="152">
        <v>160580</v>
      </c>
      <c r="D17" s="152"/>
      <c r="E17" s="152"/>
      <c r="F17" s="152"/>
      <c r="G17" s="152">
        <v>159333</v>
      </c>
      <c r="H17" s="152"/>
      <c r="I17" s="152"/>
      <c r="J17" s="152">
        <f>G17</f>
        <v>159333</v>
      </c>
      <c r="K17" s="152">
        <v>158690</v>
      </c>
      <c r="L17" s="152"/>
      <c r="M17" s="152"/>
      <c r="N17" s="152">
        <f>K17</f>
        <v>158690</v>
      </c>
    </row>
    <row r="18" spans="1:14" s="14" customFormat="1" ht="15">
      <c r="A18" s="57"/>
      <c r="B18" s="73" t="s">
        <v>202</v>
      </c>
      <c r="C18" s="120">
        <f>'2019-2(6.1;6.2;6.3,6.4)'!D10</f>
        <v>210580</v>
      </c>
      <c r="D18" s="120">
        <f>'2019-2(6.1;6.2;6.3,6.4)'!E10</f>
        <v>0</v>
      </c>
      <c r="E18" s="120">
        <f>'2019-2(6.1;6.2;6.3,6.4)'!F10</f>
        <v>0</v>
      </c>
      <c r="F18" s="120">
        <f>'2019-2(6.1;6.2;6.3,6.4)'!G10</f>
        <v>0</v>
      </c>
      <c r="G18" s="120">
        <f>'2019-2(6.1;6.2;6.3,6.4)'!H10</f>
        <v>209333</v>
      </c>
      <c r="H18" s="120">
        <f>'2019-2(6.1;6.2;6.3,6.4)'!I10</f>
        <v>0</v>
      </c>
      <c r="I18" s="120">
        <f>'2019-2(6.1;6.2;6.3,6.4)'!J10</f>
        <v>0</v>
      </c>
      <c r="J18" s="120">
        <f>'2019-2(6.1;6.2;6.3,6.4)'!K10</f>
        <v>209333</v>
      </c>
      <c r="K18" s="120">
        <f>'2019-2(6.1;6.2;6.3,6.4)'!L10</f>
        <v>243690</v>
      </c>
      <c r="L18" s="120">
        <f>'2019-2(6.1;6.2;6.3,6.4)'!M10</f>
        <v>0</v>
      </c>
      <c r="M18" s="120">
        <f>'2019-2(6.1;6.2;6.3,6.4)'!N10</f>
        <v>0</v>
      </c>
      <c r="N18" s="120">
        <f>'2019-2(6.1;6.2;6.3,6.4)'!O10</f>
        <v>243690</v>
      </c>
    </row>
    <row r="19" spans="1:14" ht="15">
      <c r="A19" s="41"/>
      <c r="B19" s="41"/>
      <c r="C19" s="41"/>
      <c r="D19" s="41"/>
      <c r="E19" s="41"/>
      <c r="F19" s="41"/>
      <c r="G19" s="41"/>
      <c r="H19" s="41"/>
      <c r="I19" s="41"/>
      <c r="J19" s="41"/>
      <c r="K19" s="41"/>
      <c r="L19" s="41"/>
      <c r="M19" s="41"/>
      <c r="N19" s="41"/>
    </row>
    <row r="20" spans="1:2" s="14" customFormat="1" ht="15">
      <c r="A20" s="12" t="s">
        <v>182</v>
      </c>
      <c r="B20" s="1" t="s">
        <v>272</v>
      </c>
    </row>
    <row r="21" spans="6:13" s="14" customFormat="1" ht="15">
      <c r="F21" s="30"/>
      <c r="G21" s="30"/>
      <c r="H21" s="30"/>
      <c r="I21" s="30"/>
      <c r="J21" s="25" t="s">
        <v>72</v>
      </c>
      <c r="K21" s="50"/>
      <c r="L21" s="50"/>
      <c r="M21" s="50"/>
    </row>
    <row r="22" spans="1:10" s="14" customFormat="1" ht="15.75" customHeight="1">
      <c r="A22" s="322" t="s">
        <v>21</v>
      </c>
      <c r="B22" s="368" t="s">
        <v>213</v>
      </c>
      <c r="C22" s="320" t="s">
        <v>122</v>
      </c>
      <c r="D22" s="351"/>
      <c r="E22" s="351"/>
      <c r="F22" s="321"/>
      <c r="G22" s="320" t="s">
        <v>196</v>
      </c>
      <c r="H22" s="351"/>
      <c r="I22" s="351"/>
      <c r="J22" s="321"/>
    </row>
    <row r="23" spans="1:13" s="14" customFormat="1" ht="44.25" customHeight="1">
      <c r="A23" s="367"/>
      <c r="B23" s="369"/>
      <c r="C23" s="7" t="s">
        <v>3</v>
      </c>
      <c r="D23" s="7" t="s">
        <v>4</v>
      </c>
      <c r="E23" s="29" t="s">
        <v>46</v>
      </c>
      <c r="F23" s="7" t="s">
        <v>73</v>
      </c>
      <c r="G23" s="7" t="s">
        <v>3</v>
      </c>
      <c r="H23" s="7" t="s">
        <v>4</v>
      </c>
      <c r="I23" s="29" t="s">
        <v>46</v>
      </c>
      <c r="J23" s="7" t="s">
        <v>74</v>
      </c>
      <c r="K23" s="50"/>
      <c r="L23" s="50"/>
      <c r="M23" s="50"/>
    </row>
    <row r="24" spans="1:10" s="14" customFormat="1" ht="15">
      <c r="A24" s="2">
        <v>1</v>
      </c>
      <c r="B24" s="96">
        <v>2</v>
      </c>
      <c r="C24" s="2">
        <v>3</v>
      </c>
      <c r="D24" s="2">
        <v>4</v>
      </c>
      <c r="E24" s="2">
        <v>5</v>
      </c>
      <c r="F24" s="2">
        <v>6</v>
      </c>
      <c r="G24" s="2">
        <v>7</v>
      </c>
      <c r="H24" s="2">
        <v>8</v>
      </c>
      <c r="I24" s="2">
        <v>9</v>
      </c>
      <c r="J24" s="2">
        <v>10</v>
      </c>
    </row>
    <row r="25" spans="1:14" s="14" customFormat="1" ht="49.5" customHeight="1" hidden="1">
      <c r="A25" s="43"/>
      <c r="B25" s="371"/>
      <c r="C25" s="371"/>
      <c r="D25" s="371"/>
      <c r="E25" s="371"/>
      <c r="F25" s="371"/>
      <c r="G25" s="371"/>
      <c r="H25" s="371"/>
      <c r="I25" s="371"/>
      <c r="J25" s="372"/>
      <c r="K25" s="41"/>
      <c r="L25" s="41"/>
      <c r="M25" s="41"/>
      <c r="N25" s="41"/>
    </row>
    <row r="26" spans="1:14" s="14" customFormat="1" ht="39" customHeight="1">
      <c r="A26" s="147"/>
      <c r="B26" s="221" t="s">
        <v>162</v>
      </c>
      <c r="C26" s="74"/>
      <c r="D26" s="74"/>
      <c r="E26" s="74"/>
      <c r="F26" s="74"/>
      <c r="G26" s="74"/>
      <c r="H26" s="74"/>
      <c r="I26" s="74"/>
      <c r="J26" s="74"/>
      <c r="K26" s="41"/>
      <c r="L26" s="41"/>
      <c r="M26" s="41"/>
      <c r="N26" s="41"/>
    </row>
    <row r="27" spans="1:14" s="14" customFormat="1" ht="22.5" customHeight="1" hidden="1">
      <c r="A27" s="71"/>
      <c r="B27" s="222" t="s">
        <v>6</v>
      </c>
      <c r="C27" s="74"/>
      <c r="D27" s="74"/>
      <c r="E27" s="74"/>
      <c r="F27" s="74"/>
      <c r="G27" s="74"/>
      <c r="H27" s="74"/>
      <c r="I27" s="74"/>
      <c r="J27" s="74"/>
      <c r="K27" s="41"/>
      <c r="L27" s="41"/>
      <c r="M27" s="41"/>
      <c r="N27" s="41"/>
    </row>
    <row r="28" spans="1:14" s="14" customFormat="1" ht="22.5" customHeight="1" hidden="1">
      <c r="A28" s="71"/>
      <c r="B28" s="222" t="s">
        <v>104</v>
      </c>
      <c r="C28" s="74"/>
      <c r="D28" s="74"/>
      <c r="E28" s="74"/>
      <c r="F28" s="74"/>
      <c r="G28" s="74"/>
      <c r="H28" s="74"/>
      <c r="I28" s="74"/>
      <c r="J28" s="74"/>
      <c r="K28" s="41"/>
      <c r="L28" s="41"/>
      <c r="M28" s="41"/>
      <c r="N28" s="41"/>
    </row>
    <row r="29" spans="1:14" s="155" customFormat="1" ht="48.75" customHeight="1">
      <c r="A29" s="151"/>
      <c r="B29" s="223" t="s">
        <v>153</v>
      </c>
      <c r="C29" s="149"/>
      <c r="D29" s="149"/>
      <c r="E29" s="149"/>
      <c r="F29" s="149"/>
      <c r="G29" s="149"/>
      <c r="H29" s="149"/>
      <c r="I29" s="149"/>
      <c r="J29" s="149"/>
      <c r="K29" s="154"/>
      <c r="L29" s="154"/>
      <c r="M29" s="154"/>
      <c r="N29" s="154"/>
    </row>
    <row r="30" spans="1:14" s="153" customFormat="1" ht="51.75" customHeight="1">
      <c r="A30" s="157"/>
      <c r="B30" s="210" t="s">
        <v>173</v>
      </c>
      <c r="C30" s="152">
        <f>K14*1.067</f>
        <v>53350</v>
      </c>
      <c r="D30" s="152" t="s">
        <v>45</v>
      </c>
      <c r="E30" s="152" t="s">
        <v>45</v>
      </c>
      <c r="F30" s="152">
        <f>C30</f>
        <v>53350</v>
      </c>
      <c r="G30" s="152">
        <f>C30*1.055</f>
        <v>56284.25</v>
      </c>
      <c r="H30" s="152" t="s">
        <v>45</v>
      </c>
      <c r="I30" s="152" t="s">
        <v>45</v>
      </c>
      <c r="J30" s="152">
        <f>G30</f>
        <v>56284.25</v>
      </c>
      <c r="K30" s="156"/>
      <c r="L30" s="156"/>
      <c r="M30" s="156"/>
      <c r="N30" s="156"/>
    </row>
    <row r="31" spans="1:14" s="153" customFormat="1" ht="45" customHeight="1">
      <c r="A31" s="157"/>
      <c r="B31" s="210" t="s">
        <v>271</v>
      </c>
      <c r="C31" s="152">
        <f>K15*1.067</f>
        <v>37345</v>
      </c>
      <c r="D31" s="152"/>
      <c r="E31" s="152"/>
      <c r="F31" s="152">
        <f>C31</f>
        <v>37345</v>
      </c>
      <c r="G31" s="152">
        <f>C31*1.055</f>
        <v>39398.975</v>
      </c>
      <c r="H31" s="152"/>
      <c r="I31" s="152"/>
      <c r="J31" s="152">
        <f>G31</f>
        <v>39398.975</v>
      </c>
      <c r="K31" s="156"/>
      <c r="L31" s="156"/>
      <c r="M31" s="156"/>
      <c r="N31" s="156"/>
    </row>
    <row r="32" spans="1:14" s="153" customFormat="1" ht="57.75" customHeight="1">
      <c r="A32" s="151"/>
      <c r="B32" s="224" t="s">
        <v>232</v>
      </c>
      <c r="C32" s="149"/>
      <c r="D32" s="149"/>
      <c r="E32" s="149"/>
      <c r="F32" s="149"/>
      <c r="G32" s="149"/>
      <c r="H32" s="149"/>
      <c r="I32" s="149"/>
      <c r="J32" s="149"/>
      <c r="K32" s="156"/>
      <c r="L32" s="156"/>
      <c r="M32" s="156"/>
      <c r="N32" s="156"/>
    </row>
    <row r="33" spans="1:14" s="155" customFormat="1" ht="78" customHeight="1">
      <c r="A33" s="151"/>
      <c r="B33" s="225" t="s">
        <v>174</v>
      </c>
      <c r="C33" s="152">
        <f>K17*1.067</f>
        <v>169322.22999999998</v>
      </c>
      <c r="D33" s="152" t="s">
        <v>45</v>
      </c>
      <c r="E33" s="152" t="s">
        <v>45</v>
      </c>
      <c r="F33" s="152">
        <f>C33</f>
        <v>169322.22999999998</v>
      </c>
      <c r="G33" s="152">
        <f>C33*1.055</f>
        <v>178634.95264999996</v>
      </c>
      <c r="H33" s="152"/>
      <c r="I33" s="152"/>
      <c r="J33" s="152">
        <f>G33</f>
        <v>178634.95264999996</v>
      </c>
      <c r="K33" s="154"/>
      <c r="L33" s="154"/>
      <c r="M33" s="154"/>
      <c r="N33" s="154"/>
    </row>
    <row r="34" spans="1:14" s="155" customFormat="1" ht="14.25" customHeight="1">
      <c r="A34" s="209"/>
      <c r="B34" s="226" t="s">
        <v>202</v>
      </c>
      <c r="C34" s="149">
        <f>C30+C33+C31</f>
        <v>260017.22999999998</v>
      </c>
      <c r="D34" s="149" t="s">
        <v>281</v>
      </c>
      <c r="E34" s="149"/>
      <c r="F34" s="149">
        <f>F30+F33+F31</f>
        <v>260017.22999999998</v>
      </c>
      <c r="G34" s="149">
        <f>G30+G33+G31</f>
        <v>274318.17764999997</v>
      </c>
      <c r="H34" s="149"/>
      <c r="I34" s="149"/>
      <c r="J34" s="149">
        <f>J30+J33+J31</f>
        <v>274318.17764999997</v>
      </c>
      <c r="K34" s="154"/>
      <c r="L34" s="154"/>
      <c r="M34" s="154"/>
      <c r="N34" s="154"/>
    </row>
    <row r="35" spans="1:14" s="14" customFormat="1" ht="15" hidden="1">
      <c r="A35" s="227"/>
      <c r="B35" s="73" t="s">
        <v>2</v>
      </c>
      <c r="C35" s="120" t="e">
        <f>#REF!</f>
        <v>#REF!</v>
      </c>
      <c r="D35" s="120" t="e">
        <f>#REF!</f>
        <v>#REF!</v>
      </c>
      <c r="E35" s="120" t="e">
        <f>#REF!</f>
        <v>#REF!</v>
      </c>
      <c r="F35" s="120" t="e">
        <f>#REF!</f>
        <v>#REF!</v>
      </c>
      <c r="G35" s="120" t="e">
        <f>#REF!</f>
        <v>#REF!</v>
      </c>
      <c r="H35" s="120" t="e">
        <f>#REF!</f>
        <v>#REF!</v>
      </c>
      <c r="I35" s="120" t="e">
        <f>#REF!</f>
        <v>#REF!</v>
      </c>
      <c r="J35" s="120" t="e">
        <f>#REF!</f>
        <v>#REF!</v>
      </c>
      <c r="K35" s="41"/>
      <c r="L35" s="41"/>
      <c r="M35" s="41"/>
      <c r="N35" s="41"/>
    </row>
  </sheetData>
  <sheetProtection/>
  <mergeCells count="13">
    <mergeCell ref="A22:A23"/>
    <mergeCell ref="B22:B23"/>
    <mergeCell ref="C22:F22"/>
    <mergeCell ref="G22:J22"/>
    <mergeCell ref="B8:N8"/>
    <mergeCell ref="B25:J25"/>
    <mergeCell ref="B1:N1"/>
    <mergeCell ref="B3:N3"/>
    <mergeCell ref="A5:A6"/>
    <mergeCell ref="B5:B6"/>
    <mergeCell ref="C5:F5"/>
    <mergeCell ref="G5:J5"/>
    <mergeCell ref="K5:N5"/>
  </mergeCells>
  <printOptions horizontalCentered="1"/>
  <pageMargins left="0.2362204724409449" right="0.15748031496062992" top="0.2362204724409449" bottom="0.2755905511811024" header="0.1968503937007874" footer="0.2362204724409449"/>
  <pageSetup fitToHeight="1" fitToWidth="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O95"/>
  <sheetViews>
    <sheetView view="pageBreakPreview" zoomScale="70" zoomScaleSheetLayoutView="70" zoomScalePageLayoutView="0" workbookViewId="0" topLeftCell="A65">
      <selection activeCell="H49" sqref="H49"/>
    </sheetView>
  </sheetViews>
  <sheetFormatPr defaultColWidth="9.00390625" defaultRowHeight="15.75"/>
  <cols>
    <col min="1" max="1" width="5.25390625" style="14" customWidth="1"/>
    <col min="2" max="2" width="36.375" style="14" customWidth="1"/>
    <col min="3" max="3" width="14.75390625" style="14" customWidth="1"/>
    <col min="4" max="4" width="26.75390625" style="14" customWidth="1"/>
    <col min="5" max="6" width="12.75390625" style="14" customWidth="1"/>
    <col min="7" max="7" width="11.375" style="14" customWidth="1"/>
    <col min="8" max="8" width="12.25390625" style="14" customWidth="1"/>
    <col min="9" max="9" width="11.75390625" style="14" customWidth="1"/>
    <col min="10" max="10" width="13.125" style="14" customWidth="1"/>
    <col min="11" max="11" width="12.75390625" style="14" customWidth="1"/>
    <col min="12" max="12" width="13.25390625" style="14" customWidth="1"/>
    <col min="13" max="13" width="12.375" style="14" customWidth="1"/>
    <col min="14" max="16384" width="8.75390625" style="14" customWidth="1"/>
  </cols>
  <sheetData>
    <row r="1" spans="1:12" ht="15">
      <c r="A1" s="11" t="s">
        <v>49</v>
      </c>
      <c r="B1" s="362" t="s">
        <v>299</v>
      </c>
      <c r="C1" s="362"/>
      <c r="D1" s="362"/>
      <c r="E1" s="362"/>
      <c r="F1" s="362"/>
      <c r="G1" s="362"/>
      <c r="H1" s="362"/>
      <c r="I1" s="362"/>
      <c r="J1" s="362"/>
      <c r="K1" s="362"/>
      <c r="L1" s="362"/>
    </row>
    <row r="2" spans="2:4" ht="10.5" customHeight="1">
      <c r="B2" s="1"/>
      <c r="C2" s="1"/>
      <c r="D2" s="1"/>
    </row>
    <row r="3" spans="1:12" ht="15">
      <c r="A3" s="11" t="s">
        <v>179</v>
      </c>
      <c r="B3" s="362" t="s">
        <v>298</v>
      </c>
      <c r="C3" s="362"/>
      <c r="D3" s="362"/>
      <c r="E3" s="362"/>
      <c r="F3" s="362"/>
      <c r="G3" s="362"/>
      <c r="H3" s="362"/>
      <c r="I3" s="362"/>
      <c r="J3" s="362"/>
      <c r="K3" s="362"/>
      <c r="L3" s="362"/>
    </row>
    <row r="4" spans="2:13" ht="15">
      <c r="B4" s="1"/>
      <c r="C4" s="1"/>
      <c r="D4" s="1"/>
      <c r="M4" s="14" t="s">
        <v>72</v>
      </c>
    </row>
    <row r="5" spans="1:13" s="51" customFormat="1" ht="29.25" customHeight="1">
      <c r="A5" s="376" t="s">
        <v>21</v>
      </c>
      <c r="B5" s="376" t="s">
        <v>50</v>
      </c>
      <c r="C5" s="376" t="s">
        <v>51</v>
      </c>
      <c r="D5" s="376" t="s">
        <v>52</v>
      </c>
      <c r="E5" s="386" t="s">
        <v>189</v>
      </c>
      <c r="F5" s="386"/>
      <c r="G5" s="386"/>
      <c r="H5" s="387" t="s">
        <v>190</v>
      </c>
      <c r="I5" s="386"/>
      <c r="J5" s="388"/>
      <c r="K5" s="387" t="s">
        <v>191</v>
      </c>
      <c r="L5" s="386"/>
      <c r="M5" s="388"/>
    </row>
    <row r="6" spans="1:13" ht="36.75" customHeight="1">
      <c r="A6" s="378"/>
      <c r="B6" s="378"/>
      <c r="C6" s="378"/>
      <c r="D6" s="378"/>
      <c r="E6" s="174" t="s">
        <v>3</v>
      </c>
      <c r="F6" s="174" t="s">
        <v>4</v>
      </c>
      <c r="G6" s="174" t="s">
        <v>217</v>
      </c>
      <c r="H6" s="174" t="s">
        <v>3</v>
      </c>
      <c r="I6" s="174" t="s">
        <v>4</v>
      </c>
      <c r="J6" s="174" t="s">
        <v>113</v>
      </c>
      <c r="K6" s="174" t="s">
        <v>3</v>
      </c>
      <c r="L6" s="174" t="s">
        <v>4</v>
      </c>
      <c r="M6" s="124" t="s">
        <v>218</v>
      </c>
    </row>
    <row r="7" spans="1:13" ht="36.75" customHeight="1" hidden="1">
      <c r="A7" s="174"/>
      <c r="B7" s="175"/>
      <c r="C7" s="387"/>
      <c r="D7" s="386"/>
      <c r="E7" s="386"/>
      <c r="F7" s="386"/>
      <c r="G7" s="386"/>
      <c r="H7" s="386"/>
      <c r="I7" s="386"/>
      <c r="J7" s="386"/>
      <c r="K7" s="386"/>
      <c r="L7" s="388"/>
      <c r="M7" s="57"/>
    </row>
    <row r="8" spans="1:13" ht="15">
      <c r="A8" s="174">
        <v>1</v>
      </c>
      <c r="B8" s="100">
        <v>2</v>
      </c>
      <c r="C8" s="100">
        <v>3</v>
      </c>
      <c r="D8" s="100">
        <v>4</v>
      </c>
      <c r="E8" s="174">
        <v>5</v>
      </c>
      <c r="F8" s="174">
        <v>6</v>
      </c>
      <c r="G8" s="174">
        <v>7</v>
      </c>
      <c r="H8" s="174">
        <v>8</v>
      </c>
      <c r="I8" s="174">
        <v>9</v>
      </c>
      <c r="J8" s="174">
        <v>10</v>
      </c>
      <c r="K8" s="174">
        <v>11</v>
      </c>
      <c r="L8" s="174">
        <v>12</v>
      </c>
      <c r="M8" s="174">
        <v>13</v>
      </c>
    </row>
    <row r="9" spans="1:13" ht="36.75" customHeight="1">
      <c r="A9" s="166"/>
      <c r="B9" s="163" t="s">
        <v>162</v>
      </c>
      <c r="C9" s="94"/>
      <c r="D9" s="94"/>
      <c r="E9" s="94"/>
      <c r="F9" s="94"/>
      <c r="G9" s="94"/>
      <c r="H9" s="94"/>
      <c r="I9" s="94"/>
      <c r="J9" s="94"/>
      <c r="K9" s="94"/>
      <c r="L9" s="94"/>
      <c r="M9" s="57"/>
    </row>
    <row r="10" spans="1:13" ht="15.75" customHeight="1" hidden="1">
      <c r="A10" s="90"/>
      <c r="B10" s="91" t="s">
        <v>57</v>
      </c>
      <c r="C10" s="131"/>
      <c r="D10" s="131"/>
      <c r="E10" s="131"/>
      <c r="F10" s="131"/>
      <c r="G10" s="131"/>
      <c r="H10" s="131"/>
      <c r="I10" s="131"/>
      <c r="J10" s="131"/>
      <c r="K10" s="131"/>
      <c r="L10" s="131"/>
      <c r="M10" s="57"/>
    </row>
    <row r="11" spans="1:13" ht="39" customHeight="1" hidden="1">
      <c r="A11" s="92"/>
      <c r="B11" s="94"/>
      <c r="C11" s="75" t="s">
        <v>101</v>
      </c>
      <c r="D11" s="75"/>
      <c r="E11" s="114"/>
      <c r="F11" s="114"/>
      <c r="G11" s="75"/>
      <c r="H11" s="114"/>
      <c r="I11" s="114"/>
      <c r="J11" s="114"/>
      <c r="K11" s="114"/>
      <c r="L11" s="114"/>
      <c r="M11" s="57"/>
    </row>
    <row r="12" spans="1:13" ht="87" customHeight="1">
      <c r="A12" s="158"/>
      <c r="B12" s="125" t="s">
        <v>231</v>
      </c>
      <c r="C12" s="162"/>
      <c r="D12" s="162"/>
      <c r="E12" s="162"/>
      <c r="F12" s="162"/>
      <c r="G12" s="162"/>
      <c r="H12" s="162"/>
      <c r="I12" s="162"/>
      <c r="J12" s="162"/>
      <c r="K12" s="162"/>
      <c r="L12" s="162"/>
      <c r="M12" s="57"/>
    </row>
    <row r="13" spans="1:13" ht="51.75" customHeight="1" hidden="1">
      <c r="A13" s="158"/>
      <c r="B13" s="176" t="s">
        <v>141</v>
      </c>
      <c r="C13" s="163"/>
      <c r="D13" s="164"/>
      <c r="E13" s="164"/>
      <c r="F13" s="164"/>
      <c r="G13" s="164"/>
      <c r="H13" s="164"/>
      <c r="I13" s="164"/>
      <c r="J13" s="164"/>
      <c r="K13" s="164"/>
      <c r="L13" s="164"/>
      <c r="M13" s="57"/>
    </row>
    <row r="14" spans="1:13" ht="36" customHeight="1" hidden="1">
      <c r="A14" s="158"/>
      <c r="B14" s="165" t="s">
        <v>142</v>
      </c>
      <c r="C14" s="159"/>
      <c r="D14" s="160"/>
      <c r="E14" s="160"/>
      <c r="F14" s="160"/>
      <c r="G14" s="160"/>
      <c r="H14" s="160"/>
      <c r="I14" s="160"/>
      <c r="J14" s="160"/>
      <c r="K14" s="75">
        <v>45300</v>
      </c>
      <c r="L14" s="160"/>
      <c r="M14" s="57"/>
    </row>
    <row r="15" spans="1:13" ht="15" hidden="1">
      <c r="A15" s="177"/>
      <c r="B15" s="125" t="s">
        <v>143</v>
      </c>
      <c r="C15" s="75"/>
      <c r="D15" s="167"/>
      <c r="E15" s="384"/>
      <c r="F15" s="385"/>
      <c r="G15" s="169"/>
      <c r="H15" s="384"/>
      <c r="I15" s="385"/>
      <c r="J15" s="228"/>
      <c r="K15" s="384"/>
      <c r="L15" s="385"/>
      <c r="M15" s="57"/>
    </row>
    <row r="16" spans="1:13" ht="92.25" customHeight="1" hidden="1">
      <c r="A16" s="177"/>
      <c r="B16" s="93" t="s">
        <v>144</v>
      </c>
      <c r="C16" s="75" t="s">
        <v>65</v>
      </c>
      <c r="D16" s="376" t="s">
        <v>152</v>
      </c>
      <c r="E16" s="169"/>
      <c r="F16" s="169"/>
      <c r="G16" s="169"/>
      <c r="H16" s="169"/>
      <c r="I16" s="178"/>
      <c r="J16" s="178"/>
      <c r="K16" s="169">
        <v>10</v>
      </c>
      <c r="L16" s="178"/>
      <c r="M16" s="57"/>
    </row>
    <row r="17" spans="1:13" ht="27" customHeight="1" hidden="1">
      <c r="A17" s="177"/>
      <c r="B17" s="93"/>
      <c r="C17" s="75"/>
      <c r="D17" s="377"/>
      <c r="E17" s="169"/>
      <c r="F17" s="169"/>
      <c r="G17" s="169"/>
      <c r="H17" s="169"/>
      <c r="I17" s="169"/>
      <c r="J17" s="169"/>
      <c r="K17" s="169"/>
      <c r="L17" s="178"/>
      <c r="M17" s="57"/>
    </row>
    <row r="18" spans="1:13" ht="29.25" customHeight="1" hidden="1">
      <c r="A18" s="177"/>
      <c r="B18" s="93"/>
      <c r="C18" s="75"/>
      <c r="D18" s="378"/>
      <c r="E18" s="171"/>
      <c r="F18" s="171"/>
      <c r="G18" s="169"/>
      <c r="H18" s="171"/>
      <c r="I18" s="171"/>
      <c r="J18" s="171"/>
      <c r="K18" s="171"/>
      <c r="L18" s="179"/>
      <c r="M18" s="57"/>
    </row>
    <row r="19" spans="1:13" ht="15" hidden="1">
      <c r="A19" s="177"/>
      <c r="B19" s="168" t="s">
        <v>146</v>
      </c>
      <c r="C19" s="75"/>
      <c r="D19" s="167"/>
      <c r="E19" s="169"/>
      <c r="F19" s="169"/>
      <c r="G19" s="169"/>
      <c r="H19" s="169"/>
      <c r="I19" s="178"/>
      <c r="J19" s="178"/>
      <c r="K19" s="169"/>
      <c r="L19" s="178"/>
      <c r="M19" s="57"/>
    </row>
    <row r="20" spans="1:13" ht="35.25" customHeight="1" hidden="1">
      <c r="A20" s="161"/>
      <c r="B20" s="180" t="s">
        <v>147</v>
      </c>
      <c r="C20" s="170" t="s">
        <v>148</v>
      </c>
      <c r="D20" s="376" t="s">
        <v>145</v>
      </c>
      <c r="E20" s="171"/>
      <c r="F20" s="171"/>
      <c r="G20" s="169"/>
      <c r="H20" s="171"/>
      <c r="I20" s="171"/>
      <c r="J20" s="171"/>
      <c r="K20" s="171">
        <v>5</v>
      </c>
      <c r="L20" s="179"/>
      <c r="M20" s="57"/>
    </row>
    <row r="21" spans="1:13" ht="25.5" customHeight="1" hidden="1">
      <c r="A21" s="161"/>
      <c r="B21" s="172" t="s">
        <v>155</v>
      </c>
      <c r="C21" s="170" t="s">
        <v>148</v>
      </c>
      <c r="D21" s="377"/>
      <c r="E21" s="173"/>
      <c r="F21" s="169"/>
      <c r="G21" s="169"/>
      <c r="H21" s="173"/>
      <c r="I21" s="169"/>
      <c r="J21" s="169"/>
      <c r="K21" s="173"/>
      <c r="L21" s="169"/>
      <c r="M21" s="57"/>
    </row>
    <row r="22" spans="1:13" ht="47.25" customHeight="1" hidden="1">
      <c r="A22" s="161"/>
      <c r="B22" s="93" t="s">
        <v>149</v>
      </c>
      <c r="C22" s="170" t="s">
        <v>148</v>
      </c>
      <c r="D22" s="378"/>
      <c r="E22" s="171"/>
      <c r="F22" s="171"/>
      <c r="G22" s="169"/>
      <c r="H22" s="171"/>
      <c r="I22" s="179"/>
      <c r="J22" s="179"/>
      <c r="K22" s="171">
        <v>10</v>
      </c>
      <c r="L22" s="179"/>
      <c r="M22" s="57"/>
    </row>
    <row r="23" spans="1:13" ht="15" hidden="1">
      <c r="A23" s="161"/>
      <c r="B23" s="125" t="s">
        <v>150</v>
      </c>
      <c r="C23" s="170"/>
      <c r="D23" s="167"/>
      <c r="E23" s="169"/>
      <c r="F23" s="169"/>
      <c r="G23" s="169"/>
      <c r="H23" s="169"/>
      <c r="I23" s="178"/>
      <c r="J23" s="178"/>
      <c r="K23" s="169"/>
      <c r="L23" s="178"/>
      <c r="M23" s="57"/>
    </row>
    <row r="24" spans="1:13" ht="33" customHeight="1" hidden="1">
      <c r="A24" s="161"/>
      <c r="B24" s="181" t="s">
        <v>156</v>
      </c>
      <c r="C24" s="170" t="s">
        <v>65</v>
      </c>
      <c r="D24" s="167" t="s">
        <v>114</v>
      </c>
      <c r="E24" s="169"/>
      <c r="F24" s="169"/>
      <c r="G24" s="169"/>
      <c r="H24" s="169"/>
      <c r="I24" s="169"/>
      <c r="J24" s="169"/>
      <c r="K24" s="169">
        <v>9000</v>
      </c>
      <c r="L24" s="178"/>
      <c r="M24" s="57"/>
    </row>
    <row r="25" spans="1:13" ht="33" customHeight="1" hidden="1">
      <c r="A25" s="161"/>
      <c r="B25" s="182" t="s">
        <v>151</v>
      </c>
      <c r="C25" s="170" t="s">
        <v>65</v>
      </c>
      <c r="D25" s="167" t="s">
        <v>114</v>
      </c>
      <c r="E25" s="169"/>
      <c r="F25" s="169"/>
      <c r="G25" s="169"/>
      <c r="H25" s="169"/>
      <c r="I25" s="178"/>
      <c r="J25" s="178"/>
      <c r="K25" s="169">
        <v>25</v>
      </c>
      <c r="L25" s="178"/>
      <c r="M25" s="57"/>
    </row>
    <row r="26" spans="1:13" ht="39.75" customHeight="1">
      <c r="A26" s="158"/>
      <c r="B26" s="165" t="s">
        <v>53</v>
      </c>
      <c r="C26" s="379" t="s">
        <v>163</v>
      </c>
      <c r="D26" s="380"/>
      <c r="E26" s="380"/>
      <c r="F26" s="380"/>
      <c r="G26" s="380"/>
      <c r="H26" s="380"/>
      <c r="I26" s="380"/>
      <c r="J26" s="380"/>
      <c r="K26" s="380"/>
      <c r="L26" s="381"/>
      <c r="M26" s="57"/>
    </row>
    <row r="27" spans="1:13" ht="15">
      <c r="A27" s="190"/>
      <c r="B27" s="67" t="s">
        <v>143</v>
      </c>
      <c r="C27" s="76"/>
      <c r="D27" s="191"/>
      <c r="E27" s="382"/>
      <c r="F27" s="383"/>
      <c r="G27" s="192"/>
      <c r="H27" s="382"/>
      <c r="I27" s="383"/>
      <c r="J27" s="229"/>
      <c r="K27" s="382"/>
      <c r="L27" s="383"/>
      <c r="M27" s="57"/>
    </row>
    <row r="28" spans="1:13" ht="39.75" customHeight="1">
      <c r="A28" s="190"/>
      <c r="B28" s="4" t="s">
        <v>164</v>
      </c>
      <c r="C28" s="76" t="s">
        <v>65</v>
      </c>
      <c r="D28" s="363" t="s">
        <v>216</v>
      </c>
      <c r="E28" s="192">
        <v>160580</v>
      </c>
      <c r="F28" s="192"/>
      <c r="G28" s="192">
        <f>E28</f>
        <v>160580</v>
      </c>
      <c r="H28" s="192">
        <v>159333</v>
      </c>
      <c r="I28" s="193"/>
      <c r="J28" s="192">
        <f>H28</f>
        <v>159333</v>
      </c>
      <c r="K28" s="192">
        <v>158690</v>
      </c>
      <c r="L28" s="193"/>
      <c r="M28" s="230">
        <f>K28</f>
        <v>158690</v>
      </c>
    </row>
    <row r="29" spans="1:13" ht="27" customHeight="1" hidden="1">
      <c r="A29" s="190"/>
      <c r="B29" s="4"/>
      <c r="C29" s="76"/>
      <c r="D29" s="364"/>
      <c r="E29" s="192"/>
      <c r="F29" s="192"/>
      <c r="G29" s="192"/>
      <c r="H29" s="192"/>
      <c r="I29" s="193"/>
      <c r="J29" s="192"/>
      <c r="K29" s="192"/>
      <c r="L29" s="193"/>
      <c r="M29" s="231"/>
    </row>
    <row r="30" spans="1:13" ht="29.25" customHeight="1" hidden="1">
      <c r="A30" s="190"/>
      <c r="B30" s="4"/>
      <c r="C30" s="76"/>
      <c r="D30" s="13"/>
      <c r="E30" s="194"/>
      <c r="F30" s="194"/>
      <c r="G30" s="192"/>
      <c r="H30" s="194"/>
      <c r="I30" s="195"/>
      <c r="J30" s="194"/>
      <c r="K30" s="194"/>
      <c r="L30" s="195"/>
      <c r="M30" s="231"/>
    </row>
    <row r="31" spans="1:13" ht="15">
      <c r="A31" s="190"/>
      <c r="B31" s="67" t="s">
        <v>146</v>
      </c>
      <c r="C31" s="76"/>
      <c r="D31" s="191"/>
      <c r="E31" s="192"/>
      <c r="F31" s="192"/>
      <c r="G31" s="192"/>
      <c r="H31" s="192"/>
      <c r="I31" s="193"/>
      <c r="J31" s="192"/>
      <c r="K31" s="192"/>
      <c r="L31" s="193"/>
      <c r="M31" s="231"/>
    </row>
    <row r="32" spans="1:13" ht="49.5" customHeight="1">
      <c r="A32" s="190"/>
      <c r="B32" s="4" t="s">
        <v>165</v>
      </c>
      <c r="C32" s="76" t="s">
        <v>148</v>
      </c>
      <c r="D32" s="13" t="s">
        <v>166</v>
      </c>
      <c r="E32" s="194">
        <v>267553</v>
      </c>
      <c r="F32" s="194"/>
      <c r="G32" s="192">
        <f>E32</f>
        <v>267553</v>
      </c>
      <c r="H32" s="194">
        <v>265555</v>
      </c>
      <c r="I32" s="195"/>
      <c r="J32" s="194">
        <f>H32</f>
        <v>265555</v>
      </c>
      <c r="K32" s="194">
        <v>264483</v>
      </c>
      <c r="L32" s="195"/>
      <c r="M32" s="230">
        <f>K32</f>
        <v>264483</v>
      </c>
    </row>
    <row r="33" spans="1:13" ht="25.5" customHeight="1" hidden="1">
      <c r="A33" s="190"/>
      <c r="B33" s="4" t="s">
        <v>167</v>
      </c>
      <c r="C33" s="76" t="s">
        <v>148</v>
      </c>
      <c r="D33" s="191"/>
      <c r="E33" s="196"/>
      <c r="F33" s="192"/>
      <c r="G33" s="192"/>
      <c r="H33" s="196"/>
      <c r="I33" s="192"/>
      <c r="J33" s="192"/>
      <c r="K33" s="196"/>
      <c r="L33" s="192"/>
      <c r="M33" s="231"/>
    </row>
    <row r="34" spans="1:13" ht="15">
      <c r="A34" s="190"/>
      <c r="B34" s="67" t="s">
        <v>150</v>
      </c>
      <c r="C34" s="76"/>
      <c r="D34" s="191"/>
      <c r="E34" s="192"/>
      <c r="F34" s="192"/>
      <c r="G34" s="192"/>
      <c r="H34" s="192"/>
      <c r="I34" s="193"/>
      <c r="J34" s="192"/>
      <c r="K34" s="192"/>
      <c r="L34" s="193"/>
      <c r="M34" s="231"/>
    </row>
    <row r="35" spans="1:13" ht="24.75" customHeight="1">
      <c r="A35" s="177"/>
      <c r="B35" s="4" t="s">
        <v>168</v>
      </c>
      <c r="C35" s="76" t="s">
        <v>65</v>
      </c>
      <c r="D35" s="191" t="s">
        <v>114</v>
      </c>
      <c r="E35" s="197">
        <v>0.6001801512223747</v>
      </c>
      <c r="F35" s="192"/>
      <c r="G35" s="197">
        <f>E35</f>
        <v>0.6001801512223747</v>
      </c>
      <c r="H35" s="197">
        <v>0.6</v>
      </c>
      <c r="I35" s="193"/>
      <c r="J35" s="197">
        <f>H35</f>
        <v>0.6</v>
      </c>
      <c r="K35" s="197">
        <v>0.6</v>
      </c>
      <c r="L35" s="193"/>
      <c r="M35" s="232">
        <f>K35</f>
        <v>0.6</v>
      </c>
    </row>
    <row r="36" spans="1:13" ht="69" customHeight="1">
      <c r="A36" s="158"/>
      <c r="B36" s="125" t="s">
        <v>154</v>
      </c>
      <c r="C36" s="162"/>
      <c r="D36" s="162"/>
      <c r="E36" s="162"/>
      <c r="F36" s="162"/>
      <c r="G36" s="162"/>
      <c r="H36" s="162"/>
      <c r="I36" s="162"/>
      <c r="J36" s="162"/>
      <c r="K36" s="162"/>
      <c r="L36" s="162"/>
      <c r="M36" s="57"/>
    </row>
    <row r="37" spans="1:13" ht="33" customHeight="1">
      <c r="A37" s="158"/>
      <c r="B37" s="165" t="s">
        <v>53</v>
      </c>
      <c r="C37" s="379" t="s">
        <v>171</v>
      </c>
      <c r="D37" s="380"/>
      <c r="E37" s="380"/>
      <c r="F37" s="380"/>
      <c r="G37" s="380"/>
      <c r="H37" s="380"/>
      <c r="I37" s="380"/>
      <c r="J37" s="380"/>
      <c r="K37" s="380"/>
      <c r="L37" s="381"/>
      <c r="M37" s="57"/>
    </row>
    <row r="38" spans="1:13" ht="15">
      <c r="A38" s="190"/>
      <c r="B38" s="67" t="s">
        <v>143</v>
      </c>
      <c r="C38" s="76"/>
      <c r="D38" s="191"/>
      <c r="E38" s="382"/>
      <c r="F38" s="383"/>
      <c r="G38" s="192"/>
      <c r="H38" s="382"/>
      <c r="I38" s="383"/>
      <c r="J38" s="229"/>
      <c r="K38" s="382"/>
      <c r="L38" s="383"/>
      <c r="M38" s="57"/>
    </row>
    <row r="39" spans="1:13" ht="44.25" customHeight="1">
      <c r="A39" s="190"/>
      <c r="B39" s="4" t="s">
        <v>164</v>
      </c>
      <c r="C39" s="76" t="s">
        <v>65</v>
      </c>
      <c r="D39" s="363" t="s">
        <v>219</v>
      </c>
      <c r="E39" s="192">
        <v>50000</v>
      </c>
      <c r="F39" s="192"/>
      <c r="G39" s="192"/>
      <c r="H39" s="192">
        <v>50000</v>
      </c>
      <c r="I39" s="193"/>
      <c r="J39" s="193"/>
      <c r="K39" s="192">
        <v>50000</v>
      </c>
      <c r="L39" s="193"/>
      <c r="M39" s="57"/>
    </row>
    <row r="40" spans="1:13" ht="27" customHeight="1" hidden="1">
      <c r="A40" s="190"/>
      <c r="B40" s="4"/>
      <c r="C40" s="76"/>
      <c r="D40" s="364"/>
      <c r="E40" s="192"/>
      <c r="F40" s="192"/>
      <c r="G40" s="192"/>
      <c r="H40" s="192"/>
      <c r="I40" s="193"/>
      <c r="J40" s="193"/>
      <c r="K40" s="192"/>
      <c r="L40" s="193"/>
      <c r="M40" s="57"/>
    </row>
    <row r="41" spans="1:13" ht="29.25" customHeight="1" hidden="1">
      <c r="A41" s="190"/>
      <c r="B41" s="4"/>
      <c r="C41" s="76"/>
      <c r="D41" s="13"/>
      <c r="E41" s="194"/>
      <c r="F41" s="194"/>
      <c r="G41" s="192"/>
      <c r="H41" s="194"/>
      <c r="I41" s="195"/>
      <c r="J41" s="195"/>
      <c r="K41" s="194"/>
      <c r="L41" s="195"/>
      <c r="M41" s="57"/>
    </row>
    <row r="42" spans="1:13" ht="15">
      <c r="A42" s="190"/>
      <c r="B42" s="67" t="s">
        <v>146</v>
      </c>
      <c r="C42" s="76"/>
      <c r="D42" s="191"/>
      <c r="E42" s="192"/>
      <c r="F42" s="192"/>
      <c r="G42" s="192"/>
      <c r="H42" s="192"/>
      <c r="I42" s="193"/>
      <c r="J42" s="193"/>
      <c r="K42" s="192"/>
      <c r="L42" s="193"/>
      <c r="M42" s="57"/>
    </row>
    <row r="43" spans="1:13" ht="53.25" customHeight="1">
      <c r="A43" s="190"/>
      <c r="B43" s="4" t="s">
        <v>165</v>
      </c>
      <c r="C43" s="76" t="s">
        <v>148</v>
      </c>
      <c r="D43" s="13" t="s">
        <v>166</v>
      </c>
      <c r="E43" s="194">
        <v>267553</v>
      </c>
      <c r="F43" s="194"/>
      <c r="G43" s="192"/>
      <c r="H43" s="194">
        <v>265555</v>
      </c>
      <c r="I43" s="195"/>
      <c r="J43" s="195"/>
      <c r="K43" s="194">
        <v>264483</v>
      </c>
      <c r="L43" s="195"/>
      <c r="M43" s="57"/>
    </row>
    <row r="44" spans="1:13" ht="25.5" customHeight="1" hidden="1">
      <c r="A44" s="190"/>
      <c r="B44" s="4" t="s">
        <v>167</v>
      </c>
      <c r="C44" s="76" t="s">
        <v>148</v>
      </c>
      <c r="D44" s="191"/>
      <c r="E44" s="196"/>
      <c r="F44" s="192"/>
      <c r="G44" s="192"/>
      <c r="H44" s="196"/>
      <c r="I44" s="192"/>
      <c r="J44" s="192"/>
      <c r="K44" s="196"/>
      <c r="L44" s="192"/>
      <c r="M44" s="57"/>
    </row>
    <row r="45" spans="1:13" ht="15">
      <c r="A45" s="190"/>
      <c r="B45" s="67" t="s">
        <v>150</v>
      </c>
      <c r="C45" s="76"/>
      <c r="D45" s="191"/>
      <c r="E45" s="192"/>
      <c r="F45" s="192"/>
      <c r="G45" s="192"/>
      <c r="H45" s="192"/>
      <c r="I45" s="193"/>
      <c r="J45" s="193"/>
      <c r="K45" s="192"/>
      <c r="L45" s="193"/>
      <c r="M45" s="57"/>
    </row>
    <row r="46" spans="1:13" ht="33" customHeight="1" hidden="1">
      <c r="A46" s="177"/>
      <c r="B46" s="4" t="s">
        <v>169</v>
      </c>
      <c r="C46" s="76" t="s">
        <v>65</v>
      </c>
      <c r="D46" s="191" t="s">
        <v>114</v>
      </c>
      <c r="E46" s="192"/>
      <c r="F46" s="192"/>
      <c r="G46" s="192"/>
      <c r="H46" s="192"/>
      <c r="I46" s="193"/>
      <c r="J46" s="193"/>
      <c r="K46" s="197"/>
      <c r="L46" s="193"/>
      <c r="M46" s="57"/>
    </row>
    <row r="47" spans="1:13" ht="102" customHeight="1">
      <c r="A47" s="177"/>
      <c r="B47" s="4" t="s">
        <v>170</v>
      </c>
      <c r="C47" s="76" t="s">
        <v>65</v>
      </c>
      <c r="D47" s="13" t="s">
        <v>220</v>
      </c>
      <c r="E47" s="192">
        <f>E39</f>
        <v>50000</v>
      </c>
      <c r="F47" s="192"/>
      <c r="G47" s="192"/>
      <c r="H47" s="192">
        <v>50000</v>
      </c>
      <c r="I47" s="193"/>
      <c r="J47" s="193"/>
      <c r="K47" s="192">
        <v>50000</v>
      </c>
      <c r="L47" s="193"/>
      <c r="M47" s="57"/>
    </row>
    <row r="48" spans="1:13" ht="33" customHeight="1">
      <c r="A48" s="158"/>
      <c r="B48" s="165" t="s">
        <v>53</v>
      </c>
      <c r="C48" s="379" t="s">
        <v>282</v>
      </c>
      <c r="D48" s="380"/>
      <c r="E48" s="380"/>
      <c r="F48" s="380"/>
      <c r="G48" s="380"/>
      <c r="H48" s="380"/>
      <c r="I48" s="380"/>
      <c r="J48" s="380"/>
      <c r="K48" s="380"/>
      <c r="L48" s="381"/>
      <c r="M48" s="57"/>
    </row>
    <row r="49" spans="1:13" ht="15">
      <c r="A49" s="190"/>
      <c r="B49" s="67" t="s">
        <v>143</v>
      </c>
      <c r="C49" s="76"/>
      <c r="D49" s="191"/>
      <c r="E49" s="382"/>
      <c r="F49" s="383"/>
      <c r="G49" s="192"/>
      <c r="H49" s="382"/>
      <c r="I49" s="383"/>
      <c r="J49" s="229"/>
      <c r="K49" s="382"/>
      <c r="L49" s="383"/>
      <c r="M49" s="57"/>
    </row>
    <row r="50" spans="1:13" ht="36" customHeight="1">
      <c r="A50" s="190"/>
      <c r="B50" s="4" t="s">
        <v>164</v>
      </c>
      <c r="C50" s="76" t="s">
        <v>65</v>
      </c>
      <c r="D50" s="363" t="s">
        <v>284</v>
      </c>
      <c r="E50" s="192"/>
      <c r="F50" s="192"/>
      <c r="G50" s="192"/>
      <c r="H50" s="192"/>
      <c r="I50" s="193"/>
      <c r="J50" s="193"/>
      <c r="K50" s="192">
        <v>35000</v>
      </c>
      <c r="L50" s="193"/>
      <c r="M50" s="57"/>
    </row>
    <row r="51" spans="1:13" ht="27" customHeight="1" hidden="1">
      <c r="A51" s="190"/>
      <c r="B51" s="4"/>
      <c r="C51" s="76"/>
      <c r="D51" s="364"/>
      <c r="E51" s="192"/>
      <c r="F51" s="192"/>
      <c r="G51" s="192"/>
      <c r="H51" s="192"/>
      <c r="I51" s="193"/>
      <c r="J51" s="193"/>
      <c r="K51" s="192"/>
      <c r="L51" s="193"/>
      <c r="M51" s="57"/>
    </row>
    <row r="52" spans="1:13" ht="29.25" customHeight="1" hidden="1">
      <c r="A52" s="190"/>
      <c r="B52" s="4"/>
      <c r="C52" s="76"/>
      <c r="D52" s="13"/>
      <c r="E52" s="194"/>
      <c r="F52" s="194"/>
      <c r="G52" s="192"/>
      <c r="H52" s="194"/>
      <c r="I52" s="195"/>
      <c r="J52" s="195"/>
      <c r="K52" s="194"/>
      <c r="L52" s="195"/>
      <c r="M52" s="57"/>
    </row>
    <row r="53" spans="1:13" ht="15">
      <c r="A53" s="190"/>
      <c r="B53" s="67" t="s">
        <v>146</v>
      </c>
      <c r="C53" s="76"/>
      <c r="D53" s="191"/>
      <c r="E53" s="192"/>
      <c r="F53" s="192"/>
      <c r="G53" s="192"/>
      <c r="H53" s="192"/>
      <c r="I53" s="193"/>
      <c r="J53" s="193"/>
      <c r="K53" s="192"/>
      <c r="L53" s="193"/>
      <c r="M53" s="57"/>
    </row>
    <row r="54" spans="1:13" ht="60.75" customHeight="1">
      <c r="A54" s="190"/>
      <c r="B54" s="4" t="s">
        <v>283</v>
      </c>
      <c r="C54" s="76" t="s">
        <v>148</v>
      </c>
      <c r="D54" s="13" t="s">
        <v>286</v>
      </c>
      <c r="E54" s="194"/>
      <c r="F54" s="194"/>
      <c r="G54" s="192"/>
      <c r="H54" s="194"/>
      <c r="I54" s="195"/>
      <c r="J54" s="195"/>
      <c r="K54" s="194">
        <v>1</v>
      </c>
      <c r="L54" s="195"/>
      <c r="M54" s="57"/>
    </row>
    <row r="55" spans="1:13" ht="25.5" customHeight="1" hidden="1">
      <c r="A55" s="190"/>
      <c r="B55" s="4" t="s">
        <v>167</v>
      </c>
      <c r="C55" s="76" t="s">
        <v>148</v>
      </c>
      <c r="D55" s="191"/>
      <c r="E55" s="196"/>
      <c r="F55" s="192"/>
      <c r="G55" s="192"/>
      <c r="H55" s="196"/>
      <c r="I55" s="192"/>
      <c r="J55" s="192"/>
      <c r="K55" s="196"/>
      <c r="L55" s="192"/>
      <c r="M55" s="57"/>
    </row>
    <row r="56" spans="1:13" ht="15">
      <c r="A56" s="190"/>
      <c r="B56" s="67" t="s">
        <v>150</v>
      </c>
      <c r="C56" s="76"/>
      <c r="D56" s="191"/>
      <c r="E56" s="192"/>
      <c r="F56" s="192"/>
      <c r="G56" s="192"/>
      <c r="H56" s="192"/>
      <c r="I56" s="193"/>
      <c r="J56" s="193"/>
      <c r="K56" s="192"/>
      <c r="L56" s="193"/>
      <c r="M56" s="57"/>
    </row>
    <row r="57" spans="1:13" ht="33" customHeight="1" hidden="1">
      <c r="A57" s="177"/>
      <c r="B57" s="4" t="s">
        <v>169</v>
      </c>
      <c r="C57" s="76" t="s">
        <v>65</v>
      </c>
      <c r="D57" s="191" t="s">
        <v>114</v>
      </c>
      <c r="E57" s="192"/>
      <c r="F57" s="192"/>
      <c r="G57" s="192"/>
      <c r="H57" s="192"/>
      <c r="I57" s="193"/>
      <c r="J57" s="193"/>
      <c r="K57" s="197"/>
      <c r="L57" s="193"/>
      <c r="M57" s="57"/>
    </row>
    <row r="58" spans="1:13" ht="60" customHeight="1">
      <c r="A58" s="177"/>
      <c r="B58" s="4" t="s">
        <v>170</v>
      </c>
      <c r="C58" s="76" t="s">
        <v>65</v>
      </c>
      <c r="D58" s="13" t="s">
        <v>285</v>
      </c>
      <c r="E58" s="192"/>
      <c r="F58" s="192"/>
      <c r="G58" s="192"/>
      <c r="H58" s="192"/>
      <c r="I58" s="193"/>
      <c r="J58" s="193"/>
      <c r="K58" s="192">
        <v>35000</v>
      </c>
      <c r="L58" s="193"/>
      <c r="M58" s="57"/>
    </row>
    <row r="59" spans="1:12" ht="29.25" customHeight="1">
      <c r="A59" s="11" t="s">
        <v>182</v>
      </c>
      <c r="B59" s="362" t="s">
        <v>297</v>
      </c>
      <c r="C59" s="362"/>
      <c r="D59" s="362"/>
      <c r="E59" s="362"/>
      <c r="F59" s="362"/>
      <c r="G59" s="362"/>
      <c r="H59" s="362"/>
      <c r="I59" s="362"/>
      <c r="J59" s="362"/>
      <c r="K59" s="362"/>
      <c r="L59" s="362"/>
    </row>
    <row r="60" spans="2:10" ht="15">
      <c r="B60" s="1"/>
      <c r="C60" s="1"/>
      <c r="D60" s="1"/>
      <c r="J60" s="14" t="s">
        <v>72</v>
      </c>
    </row>
    <row r="61" spans="1:12" s="51" customFormat="1" ht="29.25" customHeight="1">
      <c r="A61" s="376" t="s">
        <v>21</v>
      </c>
      <c r="B61" s="376" t="s">
        <v>50</v>
      </c>
      <c r="C61" s="376" t="s">
        <v>51</v>
      </c>
      <c r="D61" s="376" t="s">
        <v>52</v>
      </c>
      <c r="E61" s="386" t="s">
        <v>122</v>
      </c>
      <c r="F61" s="386"/>
      <c r="G61" s="386"/>
      <c r="H61" s="387" t="s">
        <v>196</v>
      </c>
      <c r="I61" s="386"/>
      <c r="J61" s="388"/>
      <c r="K61" s="389"/>
      <c r="L61" s="389"/>
    </row>
    <row r="62" spans="1:12" ht="45" customHeight="1">
      <c r="A62" s="378"/>
      <c r="B62" s="378"/>
      <c r="C62" s="378"/>
      <c r="D62" s="378"/>
      <c r="E62" s="174" t="s">
        <v>3</v>
      </c>
      <c r="F62" s="174" t="s">
        <v>4</v>
      </c>
      <c r="G62" s="174" t="s">
        <v>217</v>
      </c>
      <c r="H62" s="174" t="s">
        <v>3</v>
      </c>
      <c r="I62" s="174" t="s">
        <v>4</v>
      </c>
      <c r="J62" s="174" t="s">
        <v>113</v>
      </c>
      <c r="K62" s="183"/>
      <c r="L62" s="183"/>
    </row>
    <row r="63" spans="1:12" ht="15">
      <c r="A63" s="174">
        <v>1</v>
      </c>
      <c r="B63" s="100">
        <v>2</v>
      </c>
      <c r="C63" s="174">
        <v>3</v>
      </c>
      <c r="D63" s="174">
        <v>4</v>
      </c>
      <c r="E63" s="174">
        <v>5</v>
      </c>
      <c r="F63" s="174">
        <v>6</v>
      </c>
      <c r="G63" s="174">
        <v>7</v>
      </c>
      <c r="H63" s="174">
        <v>8</v>
      </c>
      <c r="I63" s="174">
        <v>9</v>
      </c>
      <c r="J63" s="174">
        <v>10</v>
      </c>
      <c r="K63" s="183"/>
      <c r="L63" s="183"/>
    </row>
    <row r="64" spans="1:13" ht="36.75" customHeight="1">
      <c r="A64" s="166"/>
      <c r="B64" s="163" t="s">
        <v>162</v>
      </c>
      <c r="C64" s="174"/>
      <c r="D64" s="174"/>
      <c r="E64" s="174"/>
      <c r="F64" s="174"/>
      <c r="G64" s="174"/>
      <c r="H64" s="174"/>
      <c r="I64" s="174"/>
      <c r="J64" s="174"/>
      <c r="K64" s="183"/>
      <c r="L64" s="183"/>
      <c r="M64" s="48"/>
    </row>
    <row r="65" spans="1:13" ht="69" customHeight="1">
      <c r="A65" s="158"/>
      <c r="B65" s="176" t="s">
        <v>230</v>
      </c>
      <c r="C65" s="373"/>
      <c r="D65" s="373"/>
      <c r="E65" s="373"/>
      <c r="F65" s="373"/>
      <c r="G65" s="373"/>
      <c r="H65" s="373"/>
      <c r="I65" s="373"/>
      <c r="J65" s="159"/>
      <c r="K65" s="198"/>
      <c r="L65" s="198"/>
      <c r="M65" s="48"/>
    </row>
    <row r="66" spans="1:12" ht="39.75" customHeight="1">
      <c r="A66" s="158"/>
      <c r="B66" s="189" t="s">
        <v>172</v>
      </c>
      <c r="C66" s="373" t="s">
        <v>163</v>
      </c>
      <c r="D66" s="373"/>
      <c r="E66" s="373"/>
      <c r="F66" s="373"/>
      <c r="G66" s="373"/>
      <c r="H66" s="373"/>
      <c r="I66" s="373"/>
      <c r="J66" s="159"/>
      <c r="K66" s="198"/>
      <c r="L66" s="198"/>
    </row>
    <row r="67" spans="1:12" ht="15">
      <c r="A67" s="190"/>
      <c r="B67" s="67" t="s">
        <v>143</v>
      </c>
      <c r="C67" s="76"/>
      <c r="D67" s="191"/>
      <c r="E67" s="390"/>
      <c r="F67" s="390"/>
      <c r="G67" s="192"/>
      <c r="H67" s="390"/>
      <c r="I67" s="390"/>
      <c r="J67" s="192"/>
      <c r="K67" s="391"/>
      <c r="L67" s="391"/>
    </row>
    <row r="68" spans="1:12" ht="50.25" customHeight="1">
      <c r="A68" s="190"/>
      <c r="B68" s="4" t="s">
        <v>164</v>
      </c>
      <c r="C68" s="76" t="s">
        <v>65</v>
      </c>
      <c r="D68" s="2" t="s">
        <v>221</v>
      </c>
      <c r="E68" s="192">
        <f>K28*1.059-1</f>
        <v>168051.71</v>
      </c>
      <c r="F68" s="192"/>
      <c r="G68" s="192">
        <f>E68</f>
        <v>168051.71</v>
      </c>
      <c r="H68" s="192">
        <f>E68*1.05</f>
        <v>176454.2955</v>
      </c>
      <c r="I68" s="193"/>
      <c r="J68" s="192">
        <f>H68</f>
        <v>176454.2955</v>
      </c>
      <c r="K68" s="199"/>
      <c r="L68" s="200"/>
    </row>
    <row r="69" spans="1:12" ht="27" customHeight="1" hidden="1">
      <c r="A69" s="190"/>
      <c r="B69" s="4"/>
      <c r="C69" s="76"/>
      <c r="D69" s="201"/>
      <c r="E69" s="192"/>
      <c r="F69" s="192"/>
      <c r="G69" s="192"/>
      <c r="H69" s="193"/>
      <c r="I69" s="193"/>
      <c r="J69" s="192"/>
      <c r="K69" s="199"/>
      <c r="L69" s="200"/>
    </row>
    <row r="70" spans="1:12" ht="29.25" customHeight="1" hidden="1">
      <c r="A70" s="190"/>
      <c r="B70" s="4"/>
      <c r="C70" s="76"/>
      <c r="D70" s="13"/>
      <c r="E70" s="194"/>
      <c r="F70" s="194"/>
      <c r="G70" s="192"/>
      <c r="H70" s="195"/>
      <c r="I70" s="195"/>
      <c r="J70" s="194"/>
      <c r="K70" s="202"/>
      <c r="L70" s="203"/>
    </row>
    <row r="71" spans="1:12" ht="15">
      <c r="A71" s="190"/>
      <c r="B71" s="67" t="s">
        <v>146</v>
      </c>
      <c r="C71" s="76"/>
      <c r="D71" s="191"/>
      <c r="E71" s="192"/>
      <c r="F71" s="192"/>
      <c r="G71" s="192"/>
      <c r="H71" s="193"/>
      <c r="I71" s="193"/>
      <c r="J71" s="192"/>
      <c r="K71" s="199"/>
      <c r="L71" s="200"/>
    </row>
    <row r="72" spans="1:12" ht="57.75" customHeight="1">
      <c r="A72" s="190"/>
      <c r="B72" s="4" t="s">
        <v>165</v>
      </c>
      <c r="C72" s="76" t="s">
        <v>148</v>
      </c>
      <c r="D72" s="13" t="s">
        <v>166</v>
      </c>
      <c r="E72" s="194">
        <v>265555</v>
      </c>
      <c r="F72" s="194"/>
      <c r="G72" s="192">
        <f>E72</f>
        <v>265555</v>
      </c>
      <c r="H72" s="194">
        <v>265555</v>
      </c>
      <c r="I72" s="195"/>
      <c r="J72" s="194">
        <f>H72</f>
        <v>265555</v>
      </c>
      <c r="K72" s="202"/>
      <c r="L72" s="203"/>
    </row>
    <row r="73" spans="1:12" ht="25.5" customHeight="1" hidden="1">
      <c r="A73" s="190"/>
      <c r="B73" s="4" t="s">
        <v>167</v>
      </c>
      <c r="C73" s="76" t="s">
        <v>148</v>
      </c>
      <c r="D73" s="191"/>
      <c r="E73" s="196"/>
      <c r="F73" s="192"/>
      <c r="G73" s="192"/>
      <c r="H73" s="196"/>
      <c r="I73" s="192"/>
      <c r="J73" s="192"/>
      <c r="K73" s="204"/>
      <c r="L73" s="199"/>
    </row>
    <row r="74" spans="1:12" ht="15">
      <c r="A74" s="190"/>
      <c r="B74" s="67" t="s">
        <v>150</v>
      </c>
      <c r="C74" s="76"/>
      <c r="D74" s="191"/>
      <c r="E74" s="192"/>
      <c r="F74" s="192"/>
      <c r="G74" s="192"/>
      <c r="H74" s="192"/>
      <c r="I74" s="193"/>
      <c r="J74" s="192"/>
      <c r="K74" s="199"/>
      <c r="L74" s="200"/>
    </row>
    <row r="75" spans="1:12" ht="33" customHeight="1">
      <c r="A75" s="177"/>
      <c r="B75" s="4" t="s">
        <v>168</v>
      </c>
      <c r="C75" s="76" t="s">
        <v>65</v>
      </c>
      <c r="D75" s="191" t="s">
        <v>114</v>
      </c>
      <c r="E75" s="197">
        <f>E68/E72</f>
        <v>0.6328320310293536</v>
      </c>
      <c r="F75" s="192"/>
      <c r="G75" s="192">
        <f>E75</f>
        <v>0.6328320310293536</v>
      </c>
      <c r="H75" s="197">
        <v>0.6</v>
      </c>
      <c r="I75" s="193"/>
      <c r="J75" s="197">
        <f>H75</f>
        <v>0.6</v>
      </c>
      <c r="K75" s="205"/>
      <c r="L75" s="200"/>
    </row>
    <row r="76" spans="1:15" s="37" customFormat="1" ht="68.25" customHeight="1">
      <c r="A76" s="184"/>
      <c r="B76" s="125" t="s">
        <v>222</v>
      </c>
      <c r="C76" s="185"/>
      <c r="D76" s="185"/>
      <c r="E76" s="185"/>
      <c r="F76" s="185"/>
      <c r="G76" s="185"/>
      <c r="H76" s="185"/>
      <c r="I76" s="185"/>
      <c r="J76" s="185"/>
      <c r="K76" s="186"/>
      <c r="L76" s="187"/>
      <c r="M76" s="187"/>
      <c r="N76" s="187"/>
      <c r="O76" s="187"/>
    </row>
    <row r="77" spans="1:12" ht="39" customHeight="1" hidden="1">
      <c r="A77" s="92"/>
      <c r="B77" s="94"/>
      <c r="C77" s="75" t="s">
        <v>101</v>
      </c>
      <c r="D77" s="75"/>
      <c r="E77" s="114"/>
      <c r="F77" s="114"/>
      <c r="G77" s="75"/>
      <c r="H77" s="114"/>
      <c r="I77" s="114"/>
      <c r="J77" s="114"/>
      <c r="K77" s="115"/>
      <c r="L77" s="115"/>
    </row>
    <row r="78" spans="1:12" ht="33" customHeight="1">
      <c r="A78" s="158"/>
      <c r="B78" s="165" t="s">
        <v>53</v>
      </c>
      <c r="C78" s="373" t="s">
        <v>171</v>
      </c>
      <c r="D78" s="373"/>
      <c r="E78" s="373"/>
      <c r="F78" s="373"/>
      <c r="G78" s="373"/>
      <c r="H78" s="373"/>
      <c r="I78" s="373"/>
      <c r="J78" s="159"/>
      <c r="K78" s="198"/>
      <c r="L78" s="198"/>
    </row>
    <row r="79" spans="1:12" ht="16.5" customHeight="1">
      <c r="A79" s="177"/>
      <c r="B79" s="206" t="s">
        <v>143</v>
      </c>
      <c r="C79" s="76"/>
      <c r="D79" s="191"/>
      <c r="E79" s="374"/>
      <c r="F79" s="374"/>
      <c r="G79" s="167"/>
      <c r="H79" s="374"/>
      <c r="I79" s="374"/>
      <c r="J79" s="167"/>
      <c r="K79" s="375"/>
      <c r="L79" s="375"/>
    </row>
    <row r="80" spans="1:12" ht="42" customHeight="1">
      <c r="A80" s="177"/>
      <c r="B80" s="4" t="s">
        <v>164</v>
      </c>
      <c r="C80" s="76" t="s">
        <v>65</v>
      </c>
      <c r="D80" s="2" t="s">
        <v>221</v>
      </c>
      <c r="E80" s="192">
        <f>50000*1.067</f>
        <v>53350</v>
      </c>
      <c r="F80" s="194"/>
      <c r="G80" s="192">
        <f>E80</f>
        <v>53350</v>
      </c>
      <c r="H80" s="192">
        <f>E80*1.055</f>
        <v>56284.25</v>
      </c>
      <c r="I80" s="193"/>
      <c r="J80" s="192">
        <f>H80</f>
        <v>56284.25</v>
      </c>
      <c r="K80" s="199"/>
      <c r="L80" s="200"/>
    </row>
    <row r="81" spans="1:12" ht="15.75" customHeight="1">
      <c r="A81" s="177"/>
      <c r="B81" s="206" t="s">
        <v>146</v>
      </c>
      <c r="C81" s="76"/>
      <c r="D81" s="57"/>
      <c r="E81" s="192"/>
      <c r="F81" s="192"/>
      <c r="G81" s="192"/>
      <c r="H81" s="192"/>
      <c r="I81" s="193"/>
      <c r="J81" s="192"/>
      <c r="K81" s="199"/>
      <c r="L81" s="200"/>
    </row>
    <row r="82" spans="1:12" ht="45" customHeight="1">
      <c r="A82" s="177"/>
      <c r="B82" s="4" t="s">
        <v>165</v>
      </c>
      <c r="C82" s="76" t="s">
        <v>148</v>
      </c>
      <c r="D82" s="13" t="s">
        <v>166</v>
      </c>
      <c r="E82" s="192">
        <v>264483</v>
      </c>
      <c r="F82" s="192"/>
      <c r="G82" s="192">
        <f>E82</f>
        <v>264483</v>
      </c>
      <c r="H82" s="192">
        <v>264483</v>
      </c>
      <c r="I82" s="193"/>
      <c r="J82" s="192">
        <f>H82</f>
        <v>264483</v>
      </c>
      <c r="K82" s="199"/>
      <c r="L82" s="200"/>
    </row>
    <row r="83" spans="1:12" ht="15.75" customHeight="1">
      <c r="A83" s="177"/>
      <c r="B83" s="206" t="s">
        <v>150</v>
      </c>
      <c r="C83" s="76"/>
      <c r="D83" s="57"/>
      <c r="E83" s="192"/>
      <c r="F83" s="192"/>
      <c r="G83" s="192"/>
      <c r="H83" s="192"/>
      <c r="I83" s="193"/>
      <c r="J83" s="192"/>
      <c r="K83" s="199"/>
      <c r="L83" s="200"/>
    </row>
    <row r="84" spans="1:12" ht="33" customHeight="1" hidden="1">
      <c r="A84" s="177"/>
      <c r="B84" s="4" t="s">
        <v>169</v>
      </c>
      <c r="C84" s="76" t="s">
        <v>65</v>
      </c>
      <c r="D84" s="191" t="s">
        <v>114</v>
      </c>
      <c r="E84" s="192"/>
      <c r="F84" s="192"/>
      <c r="G84" s="192">
        <f>E84</f>
        <v>0</v>
      </c>
      <c r="H84" s="192"/>
      <c r="I84" s="193"/>
      <c r="J84" s="192">
        <f>H84</f>
        <v>0</v>
      </c>
      <c r="K84" s="233"/>
      <c r="L84" s="207"/>
    </row>
    <row r="85" spans="1:12" ht="36.75" customHeight="1">
      <c r="A85" s="177"/>
      <c r="B85" s="4" t="s">
        <v>170</v>
      </c>
      <c r="C85" s="76" t="s">
        <v>65</v>
      </c>
      <c r="D85" s="13" t="s">
        <v>221</v>
      </c>
      <c r="E85" s="192">
        <f>E80</f>
        <v>53350</v>
      </c>
      <c r="F85" s="192"/>
      <c r="G85" s="192">
        <f>E85</f>
        <v>53350</v>
      </c>
      <c r="H85" s="192">
        <f>H80</f>
        <v>56284.25</v>
      </c>
      <c r="I85" s="193"/>
      <c r="J85" s="192">
        <f>H85</f>
        <v>56284.25</v>
      </c>
      <c r="K85" s="205"/>
      <c r="L85" s="200"/>
    </row>
    <row r="86" spans="1:12" ht="33" customHeight="1">
      <c r="A86" s="158"/>
      <c r="B86" s="165" t="s">
        <v>53</v>
      </c>
      <c r="C86" s="373" t="s">
        <v>287</v>
      </c>
      <c r="D86" s="373"/>
      <c r="E86" s="373"/>
      <c r="F86" s="373"/>
      <c r="G86" s="373"/>
      <c r="H86" s="373"/>
      <c r="I86" s="373"/>
      <c r="J86" s="159"/>
      <c r="K86" s="198"/>
      <c r="L86" s="198"/>
    </row>
    <row r="87" spans="1:12" ht="16.5" customHeight="1">
      <c r="A87" s="177"/>
      <c r="B87" s="206" t="s">
        <v>143</v>
      </c>
      <c r="C87" s="76"/>
      <c r="D87" s="191"/>
      <c r="E87" s="374"/>
      <c r="F87" s="374"/>
      <c r="G87" s="167"/>
      <c r="H87" s="374"/>
      <c r="I87" s="374"/>
      <c r="J87" s="167"/>
      <c r="K87" s="375"/>
      <c r="L87" s="375"/>
    </row>
    <row r="88" spans="1:12" ht="30" customHeight="1">
      <c r="A88" s="177"/>
      <c r="B88" s="4" t="s">
        <v>164</v>
      </c>
      <c r="C88" s="76" t="s">
        <v>65</v>
      </c>
      <c r="D88" s="2" t="s">
        <v>221</v>
      </c>
      <c r="E88" s="192">
        <f>K50*1.067</f>
        <v>37345</v>
      </c>
      <c r="F88" s="194"/>
      <c r="G88" s="192">
        <f>E88</f>
        <v>37345</v>
      </c>
      <c r="H88" s="192">
        <f>E88*1.055</f>
        <v>39398.975</v>
      </c>
      <c r="I88" s="193"/>
      <c r="J88" s="192">
        <f>H88</f>
        <v>39398.975</v>
      </c>
      <c r="K88" s="199"/>
      <c r="L88" s="200"/>
    </row>
    <row r="89" spans="1:12" ht="15.75" customHeight="1">
      <c r="A89" s="177"/>
      <c r="B89" s="206" t="s">
        <v>146</v>
      </c>
      <c r="C89" s="76"/>
      <c r="D89" s="57"/>
      <c r="E89" s="192"/>
      <c r="F89" s="192"/>
      <c r="G89" s="192"/>
      <c r="H89" s="192"/>
      <c r="I89" s="193"/>
      <c r="J89" s="192"/>
      <c r="K89" s="199"/>
      <c r="L89" s="200"/>
    </row>
    <row r="90" spans="1:12" ht="59.25" customHeight="1">
      <c r="A90" s="177"/>
      <c r="B90" s="4" t="s">
        <v>283</v>
      </c>
      <c r="C90" s="76" t="s">
        <v>148</v>
      </c>
      <c r="D90" s="13" t="s">
        <v>286</v>
      </c>
      <c r="E90" s="192">
        <v>1</v>
      </c>
      <c r="F90" s="192"/>
      <c r="G90" s="192">
        <f>E90</f>
        <v>1</v>
      </c>
      <c r="H90" s="192">
        <v>1</v>
      </c>
      <c r="I90" s="193"/>
      <c r="J90" s="192">
        <f>H90</f>
        <v>1</v>
      </c>
      <c r="K90" s="199"/>
      <c r="L90" s="200"/>
    </row>
    <row r="91" spans="1:12" ht="15.75" customHeight="1">
      <c r="A91" s="177"/>
      <c r="B91" s="206" t="s">
        <v>150</v>
      </c>
      <c r="C91" s="76"/>
      <c r="D91" s="57"/>
      <c r="E91" s="192"/>
      <c r="F91" s="192"/>
      <c r="G91" s="192"/>
      <c r="H91" s="192"/>
      <c r="I91" s="193"/>
      <c r="J91" s="192"/>
      <c r="K91" s="199"/>
      <c r="L91" s="200"/>
    </row>
    <row r="92" spans="1:12" ht="33" customHeight="1" hidden="1">
      <c r="A92" s="177"/>
      <c r="B92" s="4" t="s">
        <v>169</v>
      </c>
      <c r="C92" s="76" t="s">
        <v>65</v>
      </c>
      <c r="D92" s="191" t="s">
        <v>114</v>
      </c>
      <c r="E92" s="192"/>
      <c r="F92" s="192"/>
      <c r="G92" s="192">
        <f>E92</f>
        <v>0</v>
      </c>
      <c r="H92" s="192"/>
      <c r="I92" s="193"/>
      <c r="J92" s="192">
        <f>H92</f>
        <v>0</v>
      </c>
      <c r="K92" s="233"/>
      <c r="L92" s="207"/>
    </row>
    <row r="93" spans="1:12" ht="36.75" customHeight="1">
      <c r="A93" s="177"/>
      <c r="B93" s="4" t="s">
        <v>170</v>
      </c>
      <c r="C93" s="76" t="s">
        <v>65</v>
      </c>
      <c r="D93" s="13" t="s">
        <v>221</v>
      </c>
      <c r="E93" s="192">
        <f>E88</f>
        <v>37345</v>
      </c>
      <c r="F93" s="192"/>
      <c r="G93" s="192">
        <f>E93</f>
        <v>37345</v>
      </c>
      <c r="H93" s="192">
        <f>H88</f>
        <v>39398.975</v>
      </c>
      <c r="I93" s="193"/>
      <c r="J93" s="192">
        <f>H93</f>
        <v>39398.975</v>
      </c>
      <c r="K93" s="205"/>
      <c r="L93" s="200"/>
    </row>
    <row r="94" ht="15">
      <c r="K94" s="132"/>
    </row>
    <row r="95" ht="15">
      <c r="K95" s="132"/>
    </row>
  </sheetData>
  <sheetProtection/>
  <mergeCells count="51">
    <mergeCell ref="E79:F79"/>
    <mergeCell ref="H79:I79"/>
    <mergeCell ref="K79:L79"/>
    <mergeCell ref="C65:I65"/>
    <mergeCell ref="C66:I66"/>
    <mergeCell ref="E67:F67"/>
    <mergeCell ref="H67:I67"/>
    <mergeCell ref="K67:L67"/>
    <mergeCell ref="D28:D29"/>
    <mergeCell ref="K38:L38"/>
    <mergeCell ref="H61:J61"/>
    <mergeCell ref="K61:L61"/>
    <mergeCell ref="D50:D51"/>
    <mergeCell ref="C78:I78"/>
    <mergeCell ref="A5:A6"/>
    <mergeCell ref="B5:B6"/>
    <mergeCell ref="C5:C6"/>
    <mergeCell ref="D5:D6"/>
    <mergeCell ref="C7:L7"/>
    <mergeCell ref="H5:J5"/>
    <mergeCell ref="K5:M5"/>
    <mergeCell ref="A61:A62"/>
    <mergeCell ref="E61:G61"/>
    <mergeCell ref="B59:L59"/>
    <mergeCell ref="B61:B62"/>
    <mergeCell ref="B1:L1"/>
    <mergeCell ref="B3:L3"/>
    <mergeCell ref="E5:G5"/>
    <mergeCell ref="C37:L37"/>
    <mergeCell ref="E38:F38"/>
    <mergeCell ref="H38:I38"/>
    <mergeCell ref="E15:F15"/>
    <mergeCell ref="H15:I15"/>
    <mergeCell ref="D61:D62"/>
    <mergeCell ref="D39:D40"/>
    <mergeCell ref="C48:L48"/>
    <mergeCell ref="E49:F49"/>
    <mergeCell ref="H49:I49"/>
    <mergeCell ref="K49:L49"/>
    <mergeCell ref="K15:L15"/>
    <mergeCell ref="C61:C62"/>
    <mergeCell ref="C86:I86"/>
    <mergeCell ref="E87:F87"/>
    <mergeCell ref="H87:I87"/>
    <mergeCell ref="K87:L87"/>
    <mergeCell ref="D16:D18"/>
    <mergeCell ref="D20:D22"/>
    <mergeCell ref="C26:L26"/>
    <mergeCell ref="E27:F27"/>
    <mergeCell ref="H27:I27"/>
    <mergeCell ref="K27:L27"/>
  </mergeCells>
  <printOptions horizontalCentered="1"/>
  <pageMargins left="0.2362204724409449" right="0.15748031496062992" top="0.2362204724409449" bottom="0.2362204724409449" header="0.1968503937007874" footer="0.1968503937007874"/>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sheetPr>
    <tabColor theme="3" tint="-0.24997000396251678"/>
    <pageSetUpPr fitToPage="1"/>
  </sheetPr>
  <dimension ref="A1:Q32"/>
  <sheetViews>
    <sheetView zoomScaleSheetLayoutView="100" zoomScalePageLayoutView="0" workbookViewId="0" topLeftCell="B23">
      <selection activeCell="H49" sqref="H49"/>
    </sheetView>
  </sheetViews>
  <sheetFormatPr defaultColWidth="9.00390625" defaultRowHeight="15.75"/>
  <cols>
    <col min="1" max="1" width="4.625" style="272" hidden="1" customWidth="1"/>
    <col min="2" max="2" width="4.625" style="272" customWidth="1"/>
    <col min="3" max="3" width="29.375" style="235" customWidth="1"/>
    <col min="4" max="4" width="8.625" style="235" customWidth="1"/>
    <col min="5" max="5" width="9.375" style="235" customWidth="1"/>
    <col min="6" max="6" width="8.625" style="235" customWidth="1"/>
    <col min="7" max="7" width="9.50390625" style="235" customWidth="1"/>
    <col min="8" max="8" width="9.00390625" style="235" customWidth="1"/>
    <col min="9" max="9" width="9.50390625" style="235" customWidth="1"/>
    <col min="10" max="10" width="9.00390625" style="235" customWidth="1"/>
    <col min="11" max="11" width="9.25390625" style="235" customWidth="1"/>
    <col min="12" max="12" width="7.875" style="235" customWidth="1"/>
    <col min="13" max="13" width="9.50390625" style="235" customWidth="1"/>
    <col min="14" max="14" width="6.75390625" style="235" customWidth="1"/>
    <col min="15" max="15" width="6.00390625" style="235" customWidth="1"/>
    <col min="16" max="17" width="6.50390625" style="235" customWidth="1"/>
    <col min="18" max="16384" width="8.75390625" style="272" customWidth="1"/>
  </cols>
  <sheetData>
    <row r="1" spans="1:5" s="235" customFormat="1" ht="15">
      <c r="A1" s="234" t="s">
        <v>49</v>
      </c>
      <c r="B1" s="234"/>
      <c r="C1" s="407" t="s">
        <v>223</v>
      </c>
      <c r="D1" s="407"/>
      <c r="E1" s="407"/>
    </row>
    <row r="2" spans="9:15" s="235" customFormat="1" ht="15">
      <c r="I2" s="236"/>
      <c r="M2" s="236" t="s">
        <v>72</v>
      </c>
      <c r="N2" s="237"/>
      <c r="O2" s="237"/>
    </row>
    <row r="3" spans="1:15" s="235" customFormat="1" ht="29.25" customHeight="1">
      <c r="A3" s="408" t="s">
        <v>21</v>
      </c>
      <c r="B3" s="238"/>
      <c r="C3" s="401" t="s">
        <v>47</v>
      </c>
      <c r="D3" s="393" t="s">
        <v>189</v>
      </c>
      <c r="E3" s="394"/>
      <c r="F3" s="393" t="s">
        <v>190</v>
      </c>
      <c r="G3" s="394"/>
      <c r="H3" s="401" t="s">
        <v>191</v>
      </c>
      <c r="I3" s="401"/>
      <c r="J3" s="393" t="s">
        <v>122</v>
      </c>
      <c r="K3" s="394"/>
      <c r="L3" s="401" t="s">
        <v>224</v>
      </c>
      <c r="M3" s="401"/>
      <c r="N3" s="240"/>
      <c r="O3" s="240"/>
    </row>
    <row r="4" spans="1:15" s="235" customFormat="1" ht="26.25">
      <c r="A4" s="409"/>
      <c r="B4" s="238"/>
      <c r="C4" s="410"/>
      <c r="D4" s="241" t="s">
        <v>3</v>
      </c>
      <c r="E4" s="241" t="s">
        <v>4</v>
      </c>
      <c r="F4" s="241" t="s">
        <v>3</v>
      </c>
      <c r="G4" s="241" t="s">
        <v>4</v>
      </c>
      <c r="H4" s="239" t="s">
        <v>3</v>
      </c>
      <c r="I4" s="239" t="s">
        <v>4</v>
      </c>
      <c r="J4" s="241" t="s">
        <v>3</v>
      </c>
      <c r="K4" s="241" t="s">
        <v>4</v>
      </c>
      <c r="L4" s="239" t="s">
        <v>3</v>
      </c>
      <c r="M4" s="239" t="s">
        <v>4</v>
      </c>
      <c r="N4" s="237"/>
      <c r="O4" s="242"/>
    </row>
    <row r="5" spans="1:15" s="235" customFormat="1" ht="15">
      <c r="A5" s="243">
        <v>1</v>
      </c>
      <c r="B5" s="238"/>
      <c r="C5" s="239">
        <v>1</v>
      </c>
      <c r="D5" s="239">
        <v>2</v>
      </c>
      <c r="E5" s="239">
        <v>3</v>
      </c>
      <c r="F5" s="239">
        <v>4</v>
      </c>
      <c r="G5" s="239">
        <v>5</v>
      </c>
      <c r="H5" s="239">
        <v>6</v>
      </c>
      <c r="I5" s="239">
        <v>7</v>
      </c>
      <c r="J5" s="239">
        <v>8</v>
      </c>
      <c r="K5" s="239">
        <v>9</v>
      </c>
      <c r="L5" s="239">
        <v>10</v>
      </c>
      <c r="M5" s="239">
        <v>11</v>
      </c>
      <c r="N5" s="237"/>
      <c r="O5" s="242"/>
    </row>
    <row r="6" spans="1:15" s="235" customFormat="1" ht="15" hidden="1">
      <c r="A6" s="243"/>
      <c r="B6" s="238"/>
      <c r="C6" s="244" t="s">
        <v>76</v>
      </c>
      <c r="D6" s="239"/>
      <c r="E6" s="239"/>
      <c r="F6" s="239"/>
      <c r="G6" s="239"/>
      <c r="H6" s="239"/>
      <c r="I6" s="239"/>
      <c r="J6" s="239"/>
      <c r="K6" s="239"/>
      <c r="L6" s="239"/>
      <c r="M6" s="239"/>
      <c r="N6" s="237"/>
      <c r="O6" s="242"/>
    </row>
    <row r="7" spans="1:15" s="235" customFormat="1" ht="15">
      <c r="A7" s="243"/>
      <c r="B7" s="238"/>
      <c r="C7" s="244"/>
      <c r="D7" s="239"/>
      <c r="E7" s="239"/>
      <c r="F7" s="239"/>
      <c r="G7" s="239"/>
      <c r="H7" s="239"/>
      <c r="I7" s="239"/>
      <c r="J7" s="239"/>
      <c r="K7" s="239"/>
      <c r="L7" s="239"/>
      <c r="M7" s="239"/>
      <c r="N7" s="237"/>
      <c r="O7" s="242"/>
    </row>
    <row r="8" spans="1:15" s="235" customFormat="1" ht="15">
      <c r="A8" s="245"/>
      <c r="B8" s="246"/>
      <c r="C8" s="247"/>
      <c r="D8" s="248"/>
      <c r="E8" s="248"/>
      <c r="F8" s="248"/>
      <c r="G8" s="248"/>
      <c r="H8" s="248"/>
      <c r="I8" s="248"/>
      <c r="J8" s="248"/>
      <c r="K8" s="248"/>
      <c r="L8" s="248"/>
      <c r="M8" s="248"/>
      <c r="N8" s="237"/>
      <c r="O8" s="249"/>
    </row>
    <row r="9" spans="1:15" s="235" customFormat="1" ht="15">
      <c r="A9" s="245"/>
      <c r="B9" s="246"/>
      <c r="C9" s="247"/>
      <c r="D9" s="248"/>
      <c r="E9" s="248"/>
      <c r="F9" s="248"/>
      <c r="G9" s="248"/>
      <c r="H9" s="248"/>
      <c r="I9" s="248"/>
      <c r="J9" s="248"/>
      <c r="K9" s="248"/>
      <c r="L9" s="248"/>
      <c r="M9" s="248"/>
      <c r="N9" s="237"/>
      <c r="O9" s="249"/>
    </row>
    <row r="10" spans="1:15" s="235" customFormat="1" ht="15">
      <c r="A10" s="245"/>
      <c r="B10" s="246"/>
      <c r="C10" s="247"/>
      <c r="D10" s="248"/>
      <c r="E10" s="248"/>
      <c r="F10" s="248"/>
      <c r="G10" s="248"/>
      <c r="H10" s="248"/>
      <c r="I10" s="248"/>
      <c r="J10" s="248"/>
      <c r="K10" s="248"/>
      <c r="L10" s="248"/>
      <c r="M10" s="248"/>
      <c r="N10" s="237"/>
      <c r="O10" s="249"/>
    </row>
    <row r="11" spans="1:15" s="235" customFormat="1" ht="15">
      <c r="A11" s="245"/>
      <c r="B11" s="246"/>
      <c r="C11" s="247"/>
      <c r="D11" s="248"/>
      <c r="E11" s="248"/>
      <c r="F11" s="248"/>
      <c r="G11" s="248"/>
      <c r="H11" s="248"/>
      <c r="I11" s="248"/>
      <c r="J11" s="248"/>
      <c r="K11" s="248"/>
      <c r="L11" s="248"/>
      <c r="M11" s="248"/>
      <c r="N11" s="237"/>
      <c r="O11" s="249"/>
    </row>
    <row r="12" spans="1:15" s="235" customFormat="1" ht="15">
      <c r="A12" s="250"/>
      <c r="B12" s="251"/>
      <c r="C12" s="252" t="s">
        <v>202</v>
      </c>
      <c r="D12" s="253" t="s">
        <v>45</v>
      </c>
      <c r="E12" s="253" t="s">
        <v>45</v>
      </c>
      <c r="F12" s="253" t="s">
        <v>45</v>
      </c>
      <c r="G12" s="253" t="s">
        <v>45</v>
      </c>
      <c r="H12" s="253" t="s">
        <v>45</v>
      </c>
      <c r="I12" s="253" t="s">
        <v>45</v>
      </c>
      <c r="J12" s="253" t="s">
        <v>45</v>
      </c>
      <c r="K12" s="253" t="s">
        <v>45</v>
      </c>
      <c r="L12" s="253" t="s">
        <v>45</v>
      </c>
      <c r="M12" s="248" t="s">
        <v>45</v>
      </c>
      <c r="N12" s="237"/>
      <c r="O12" s="249"/>
    </row>
    <row r="13" spans="1:15" s="235" customFormat="1" ht="39">
      <c r="A13" s="254"/>
      <c r="B13" s="255"/>
      <c r="C13" s="256" t="s">
        <v>78</v>
      </c>
      <c r="D13" s="239" t="s">
        <v>7</v>
      </c>
      <c r="E13" s="257" t="s">
        <v>45</v>
      </c>
      <c r="F13" s="239" t="s">
        <v>7</v>
      </c>
      <c r="G13" s="257" t="s">
        <v>45</v>
      </c>
      <c r="H13" s="239" t="s">
        <v>7</v>
      </c>
      <c r="I13" s="257" t="s">
        <v>45</v>
      </c>
      <c r="J13" s="239" t="s">
        <v>7</v>
      </c>
      <c r="K13" s="257" t="s">
        <v>45</v>
      </c>
      <c r="L13" s="239" t="s">
        <v>7</v>
      </c>
      <c r="M13" s="257" t="s">
        <v>45</v>
      </c>
      <c r="N13" s="237"/>
      <c r="O13" s="258"/>
    </row>
    <row r="14" spans="1:15" ht="15">
      <c r="A14" s="259"/>
      <c r="B14" s="259"/>
      <c r="C14" s="260"/>
      <c r="D14" s="242"/>
      <c r="E14" s="261"/>
      <c r="F14" s="242"/>
      <c r="G14" s="261"/>
      <c r="H14" s="242"/>
      <c r="I14" s="261"/>
      <c r="J14" s="242"/>
      <c r="M14" s="237"/>
      <c r="N14" s="237"/>
      <c r="O14" s="258"/>
    </row>
    <row r="15" spans="1:15" ht="15">
      <c r="A15" s="259"/>
      <c r="B15" s="259"/>
      <c r="C15" s="260"/>
      <c r="D15" s="242"/>
      <c r="E15" s="261"/>
      <c r="F15" s="242"/>
      <c r="G15" s="261"/>
      <c r="H15" s="242"/>
      <c r="I15" s="261"/>
      <c r="J15" s="242"/>
      <c r="M15" s="237"/>
      <c r="N15" s="237"/>
      <c r="O15" s="258"/>
    </row>
    <row r="16" spans="1:6" s="235" customFormat="1" ht="15">
      <c r="A16" s="234" t="s">
        <v>58</v>
      </c>
      <c r="B16" s="234"/>
      <c r="C16" s="262" t="s">
        <v>225</v>
      </c>
      <c r="D16" s="262"/>
      <c r="E16" s="262"/>
      <c r="F16" s="262"/>
    </row>
    <row r="17" spans="1:17" s="235" customFormat="1" ht="17.25" customHeight="1">
      <c r="A17" s="402" t="s">
        <v>21</v>
      </c>
      <c r="B17" s="402" t="s">
        <v>21</v>
      </c>
      <c r="C17" s="402" t="s">
        <v>23</v>
      </c>
      <c r="D17" s="393" t="s">
        <v>189</v>
      </c>
      <c r="E17" s="406"/>
      <c r="F17" s="406"/>
      <c r="G17" s="394"/>
      <c r="H17" s="393" t="s">
        <v>226</v>
      </c>
      <c r="I17" s="406"/>
      <c r="J17" s="406"/>
      <c r="K17" s="394"/>
      <c r="L17" s="393" t="s">
        <v>115</v>
      </c>
      <c r="M17" s="394"/>
      <c r="N17" s="393" t="s">
        <v>127</v>
      </c>
      <c r="O17" s="394"/>
      <c r="P17" s="393" t="s">
        <v>227</v>
      </c>
      <c r="Q17" s="394"/>
    </row>
    <row r="18" spans="1:17" s="235" customFormat="1" ht="16.5" customHeight="1">
      <c r="A18" s="403"/>
      <c r="B18" s="403"/>
      <c r="C18" s="403"/>
      <c r="D18" s="395" t="s">
        <v>3</v>
      </c>
      <c r="E18" s="396"/>
      <c r="F18" s="395" t="s">
        <v>4</v>
      </c>
      <c r="G18" s="396"/>
      <c r="H18" s="395" t="s">
        <v>3</v>
      </c>
      <c r="I18" s="396"/>
      <c r="J18" s="395" t="s">
        <v>4</v>
      </c>
      <c r="K18" s="396"/>
      <c r="L18" s="399" t="s">
        <v>5</v>
      </c>
      <c r="M18" s="399" t="s">
        <v>24</v>
      </c>
      <c r="N18" s="399" t="s">
        <v>5</v>
      </c>
      <c r="O18" s="399" t="s">
        <v>24</v>
      </c>
      <c r="P18" s="392" t="s">
        <v>5</v>
      </c>
      <c r="Q18" s="392" t="s">
        <v>24</v>
      </c>
    </row>
    <row r="19" spans="1:17" s="235" customFormat="1" ht="18" customHeight="1" hidden="1">
      <c r="A19" s="403"/>
      <c r="B19" s="403"/>
      <c r="C19" s="403"/>
      <c r="D19" s="397"/>
      <c r="E19" s="398"/>
      <c r="F19" s="397"/>
      <c r="G19" s="398"/>
      <c r="H19" s="397"/>
      <c r="I19" s="398"/>
      <c r="J19" s="397"/>
      <c r="K19" s="398"/>
      <c r="L19" s="399"/>
      <c r="M19" s="399"/>
      <c r="N19" s="399"/>
      <c r="O19" s="399"/>
      <c r="P19" s="392"/>
      <c r="Q19" s="392"/>
    </row>
    <row r="20" spans="1:17" s="235" customFormat="1" ht="48.75" customHeight="1">
      <c r="A20" s="404"/>
      <c r="B20" s="405"/>
      <c r="C20" s="405"/>
      <c r="D20" s="264" t="s">
        <v>26</v>
      </c>
      <c r="E20" s="264" t="s">
        <v>9</v>
      </c>
      <c r="F20" s="264" t="s">
        <v>26</v>
      </c>
      <c r="G20" s="264" t="s">
        <v>9</v>
      </c>
      <c r="H20" s="264" t="s">
        <v>26</v>
      </c>
      <c r="I20" s="264" t="s">
        <v>9</v>
      </c>
      <c r="J20" s="264" t="s">
        <v>26</v>
      </c>
      <c r="K20" s="264" t="s">
        <v>9</v>
      </c>
      <c r="L20" s="400"/>
      <c r="M20" s="400"/>
      <c r="N20" s="400"/>
      <c r="O20" s="400"/>
      <c r="P20" s="392"/>
      <c r="Q20" s="392"/>
    </row>
    <row r="21" spans="1:17" s="235" customFormat="1" ht="12" customHeight="1">
      <c r="A21" s="239">
        <v>1</v>
      </c>
      <c r="B21" s="239">
        <v>1</v>
      </c>
      <c r="C21" s="239">
        <v>2</v>
      </c>
      <c r="D21" s="263">
        <v>3</v>
      </c>
      <c r="E21" s="263">
        <v>4</v>
      </c>
      <c r="F21" s="263">
        <v>5</v>
      </c>
      <c r="G21" s="263">
        <v>6</v>
      </c>
      <c r="H21" s="263">
        <v>7</v>
      </c>
      <c r="I21" s="263">
        <v>8</v>
      </c>
      <c r="J21" s="263">
        <v>9</v>
      </c>
      <c r="K21" s="263">
        <v>10</v>
      </c>
      <c r="L21" s="263">
        <v>11</v>
      </c>
      <c r="M21" s="263">
        <v>12</v>
      </c>
      <c r="N21" s="263">
        <v>13</v>
      </c>
      <c r="O21" s="265">
        <v>14</v>
      </c>
      <c r="P21" s="266">
        <v>15</v>
      </c>
      <c r="Q21" s="266">
        <v>16</v>
      </c>
    </row>
    <row r="22" spans="1:17" s="235" customFormat="1" ht="12" customHeight="1">
      <c r="A22" s="239"/>
      <c r="B22" s="239"/>
      <c r="C22" s="267"/>
      <c r="D22" s="239" t="s">
        <v>45</v>
      </c>
      <c r="E22" s="239" t="s">
        <v>45</v>
      </c>
      <c r="F22" s="239" t="s">
        <v>45</v>
      </c>
      <c r="G22" s="239" t="s">
        <v>45</v>
      </c>
      <c r="H22" s="239" t="s">
        <v>45</v>
      </c>
      <c r="I22" s="239" t="s">
        <v>45</v>
      </c>
      <c r="J22" s="239" t="s">
        <v>45</v>
      </c>
      <c r="K22" s="239" t="s">
        <v>45</v>
      </c>
      <c r="L22" s="239" t="s">
        <v>45</v>
      </c>
      <c r="M22" s="239" t="s">
        <v>45</v>
      </c>
      <c r="N22" s="239" t="s">
        <v>45</v>
      </c>
      <c r="O22" s="239" t="s">
        <v>45</v>
      </c>
      <c r="P22" s="239" t="s">
        <v>45</v>
      </c>
      <c r="Q22" s="239" t="s">
        <v>45</v>
      </c>
    </row>
    <row r="23" spans="1:17" s="235" customFormat="1" ht="12" customHeight="1">
      <c r="A23" s="239"/>
      <c r="B23" s="239"/>
      <c r="C23" s="268" t="s">
        <v>45</v>
      </c>
      <c r="D23" s="239" t="s">
        <v>45</v>
      </c>
      <c r="E23" s="239" t="s">
        <v>45</v>
      </c>
      <c r="F23" s="239" t="s">
        <v>45</v>
      </c>
      <c r="G23" s="239" t="s">
        <v>45</v>
      </c>
      <c r="H23" s="239" t="s">
        <v>45</v>
      </c>
      <c r="I23" s="239" t="s">
        <v>45</v>
      </c>
      <c r="J23" s="239" t="s">
        <v>45</v>
      </c>
      <c r="K23" s="239" t="s">
        <v>45</v>
      </c>
      <c r="L23" s="239" t="s">
        <v>45</v>
      </c>
      <c r="M23" s="239" t="s">
        <v>45</v>
      </c>
      <c r="N23" s="239" t="s">
        <v>45</v>
      </c>
      <c r="O23" s="239" t="s">
        <v>45</v>
      </c>
      <c r="P23" s="239" t="s">
        <v>45</v>
      </c>
      <c r="Q23" s="239" t="s">
        <v>45</v>
      </c>
    </row>
    <row r="24" spans="1:17" s="235" customFormat="1" ht="12" customHeight="1">
      <c r="A24" s="239"/>
      <c r="B24" s="239"/>
      <c r="C24" s="268" t="s">
        <v>45</v>
      </c>
      <c r="D24" s="239" t="s">
        <v>45</v>
      </c>
      <c r="E24" s="239" t="s">
        <v>45</v>
      </c>
      <c r="F24" s="239" t="s">
        <v>45</v>
      </c>
      <c r="G24" s="239" t="s">
        <v>45</v>
      </c>
      <c r="H24" s="239" t="s">
        <v>45</v>
      </c>
      <c r="I24" s="239" t="s">
        <v>45</v>
      </c>
      <c r="J24" s="239" t="s">
        <v>45</v>
      </c>
      <c r="K24" s="239" t="s">
        <v>45</v>
      </c>
      <c r="L24" s="239" t="s">
        <v>45</v>
      </c>
      <c r="M24" s="239" t="s">
        <v>45</v>
      </c>
      <c r="N24" s="239" t="s">
        <v>45</v>
      </c>
      <c r="O24" s="239" t="s">
        <v>45</v>
      </c>
      <c r="P24" s="239" t="s">
        <v>45</v>
      </c>
      <c r="Q24" s="239" t="s">
        <v>45</v>
      </c>
    </row>
    <row r="25" spans="1:17" s="235" customFormat="1" ht="12" customHeight="1">
      <c r="A25" s="239"/>
      <c r="B25" s="239"/>
      <c r="C25" s="268" t="s">
        <v>45</v>
      </c>
      <c r="D25" s="239" t="s">
        <v>45</v>
      </c>
      <c r="E25" s="239" t="s">
        <v>45</v>
      </c>
      <c r="F25" s="239" t="s">
        <v>45</v>
      </c>
      <c r="G25" s="239" t="s">
        <v>45</v>
      </c>
      <c r="H25" s="239" t="s">
        <v>45</v>
      </c>
      <c r="I25" s="239" t="s">
        <v>45</v>
      </c>
      <c r="J25" s="239" t="s">
        <v>45</v>
      </c>
      <c r="K25" s="239" t="s">
        <v>45</v>
      </c>
      <c r="L25" s="239" t="s">
        <v>45</v>
      </c>
      <c r="M25" s="239" t="s">
        <v>45</v>
      </c>
      <c r="N25" s="239" t="s">
        <v>45</v>
      </c>
      <c r="O25" s="239" t="s">
        <v>45</v>
      </c>
      <c r="P25" s="239" t="s">
        <v>45</v>
      </c>
      <c r="Q25" s="239" t="s">
        <v>45</v>
      </c>
    </row>
    <row r="26" spans="1:17" s="235" customFormat="1" ht="12" customHeight="1">
      <c r="A26" s="239"/>
      <c r="B26" s="239"/>
      <c r="C26" s="268" t="s">
        <v>45</v>
      </c>
      <c r="D26" s="239" t="s">
        <v>45</v>
      </c>
      <c r="E26" s="239" t="s">
        <v>45</v>
      </c>
      <c r="F26" s="239" t="s">
        <v>45</v>
      </c>
      <c r="G26" s="239" t="s">
        <v>45</v>
      </c>
      <c r="H26" s="239" t="s">
        <v>45</v>
      </c>
      <c r="I26" s="239" t="s">
        <v>45</v>
      </c>
      <c r="J26" s="239" t="s">
        <v>45</v>
      </c>
      <c r="K26" s="239" t="s">
        <v>45</v>
      </c>
      <c r="L26" s="239" t="s">
        <v>45</v>
      </c>
      <c r="M26" s="239" t="s">
        <v>45</v>
      </c>
      <c r="N26" s="239" t="s">
        <v>45</v>
      </c>
      <c r="O26" s="239" t="s">
        <v>45</v>
      </c>
      <c r="P26" s="239" t="s">
        <v>45</v>
      </c>
      <c r="Q26" s="239" t="s">
        <v>45</v>
      </c>
    </row>
    <row r="27" spans="1:17" s="235" customFormat="1" ht="12" customHeight="1">
      <c r="A27" s="239"/>
      <c r="B27" s="239"/>
      <c r="C27" s="268" t="s">
        <v>45</v>
      </c>
      <c r="D27" s="239" t="s">
        <v>45</v>
      </c>
      <c r="E27" s="239" t="s">
        <v>45</v>
      </c>
      <c r="F27" s="239" t="s">
        <v>45</v>
      </c>
      <c r="G27" s="239" t="s">
        <v>45</v>
      </c>
      <c r="H27" s="239" t="s">
        <v>45</v>
      </c>
      <c r="I27" s="239" t="s">
        <v>45</v>
      </c>
      <c r="J27" s="239" t="s">
        <v>45</v>
      </c>
      <c r="K27" s="239" t="s">
        <v>45</v>
      </c>
      <c r="L27" s="239" t="s">
        <v>45</v>
      </c>
      <c r="M27" s="239" t="s">
        <v>45</v>
      </c>
      <c r="N27" s="239" t="s">
        <v>45</v>
      </c>
      <c r="O27" s="239" t="s">
        <v>45</v>
      </c>
      <c r="P27" s="239" t="s">
        <v>45</v>
      </c>
      <c r="Q27" s="239" t="s">
        <v>45</v>
      </c>
    </row>
    <row r="28" spans="1:17" s="235" customFormat="1" ht="15">
      <c r="A28" s="269"/>
      <c r="B28" s="269"/>
      <c r="C28" s="270" t="s">
        <v>25</v>
      </c>
      <c r="D28" s="239" t="s">
        <v>45</v>
      </c>
      <c r="E28" s="239" t="s">
        <v>45</v>
      </c>
      <c r="F28" s="239" t="s">
        <v>45</v>
      </c>
      <c r="G28" s="239" t="s">
        <v>45</v>
      </c>
      <c r="H28" s="239" t="s">
        <v>45</v>
      </c>
      <c r="I28" s="239" t="s">
        <v>45</v>
      </c>
      <c r="J28" s="239" t="s">
        <v>45</v>
      </c>
      <c r="K28" s="239" t="s">
        <v>45</v>
      </c>
      <c r="L28" s="239" t="s">
        <v>45</v>
      </c>
      <c r="M28" s="239" t="s">
        <v>45</v>
      </c>
      <c r="N28" s="239" t="s">
        <v>45</v>
      </c>
      <c r="O28" s="239" t="s">
        <v>45</v>
      </c>
      <c r="P28" s="239" t="s">
        <v>45</v>
      </c>
      <c r="Q28" s="239" t="s">
        <v>45</v>
      </c>
    </row>
    <row r="29" spans="1:17" s="235" customFormat="1" ht="39">
      <c r="A29" s="269"/>
      <c r="B29" s="269"/>
      <c r="C29" s="256" t="s">
        <v>10</v>
      </c>
      <c r="D29" s="239" t="s">
        <v>7</v>
      </c>
      <c r="E29" s="239" t="s">
        <v>7</v>
      </c>
      <c r="F29" s="239" t="s">
        <v>45</v>
      </c>
      <c r="G29" s="239" t="s">
        <v>45</v>
      </c>
      <c r="H29" s="239" t="s">
        <v>7</v>
      </c>
      <c r="I29" s="239" t="s">
        <v>7</v>
      </c>
      <c r="J29" s="239" t="s">
        <v>45</v>
      </c>
      <c r="K29" s="239" t="s">
        <v>45</v>
      </c>
      <c r="L29" s="239" t="s">
        <v>7</v>
      </c>
      <c r="M29" s="239" t="s">
        <v>45</v>
      </c>
      <c r="N29" s="239" t="s">
        <v>7</v>
      </c>
      <c r="O29" s="239" t="s">
        <v>45</v>
      </c>
      <c r="P29" s="239" t="s">
        <v>7</v>
      </c>
      <c r="Q29" s="239" t="s">
        <v>45</v>
      </c>
    </row>
    <row r="30" spans="1:14" ht="15">
      <c r="A30" s="271"/>
      <c r="B30" s="271"/>
      <c r="C30" s="271"/>
      <c r="D30" s="271"/>
      <c r="E30" s="271"/>
      <c r="F30" s="271"/>
      <c r="G30" s="271"/>
      <c r="H30" s="271"/>
      <c r="I30" s="271"/>
      <c r="J30" s="271"/>
      <c r="K30" s="271"/>
      <c r="L30" s="271"/>
      <c r="M30" s="271"/>
      <c r="N30" s="271"/>
    </row>
    <row r="31" spans="1:12" ht="15">
      <c r="A31" s="234"/>
      <c r="B31" s="234"/>
      <c r="C31" s="273"/>
      <c r="D31" s="273"/>
      <c r="H31" s="274"/>
      <c r="L31" s="275"/>
    </row>
    <row r="32" spans="1:3" ht="15">
      <c r="A32" s="234"/>
      <c r="B32" s="234"/>
      <c r="C32" s="273"/>
    </row>
  </sheetData>
  <sheetProtection/>
  <mergeCells count="26">
    <mergeCell ref="C1:E1"/>
    <mergeCell ref="A3:A4"/>
    <mergeCell ref="C3:C4"/>
    <mergeCell ref="D3:E3"/>
    <mergeCell ref="F3:G3"/>
    <mergeCell ref="H3:I3"/>
    <mergeCell ref="N18:N20"/>
    <mergeCell ref="O18:O20"/>
    <mergeCell ref="J3:K3"/>
    <mergeCell ref="L3:M3"/>
    <mergeCell ref="A17:A20"/>
    <mergeCell ref="B17:B20"/>
    <mergeCell ref="C17:C20"/>
    <mergeCell ref="D17:G17"/>
    <mergeCell ref="H17:K17"/>
    <mergeCell ref="L17:M17"/>
    <mergeCell ref="P18:P20"/>
    <mergeCell ref="Q18:Q20"/>
    <mergeCell ref="N17:O17"/>
    <mergeCell ref="P17:Q17"/>
    <mergeCell ref="D18:E19"/>
    <mergeCell ref="F18:G19"/>
    <mergeCell ref="H18:I19"/>
    <mergeCell ref="J18:K19"/>
    <mergeCell ref="L18:L20"/>
    <mergeCell ref="M18:M20"/>
  </mergeCells>
  <printOptions horizontalCentered="1" verticalCentered="1"/>
  <pageMargins left="0" right="0" top="0" bottom="0" header="0" footer="0"/>
  <pageSetup fitToHeight="1" fitToWidth="1" horizontalDpi="600" verticalDpi="600" orientation="landscape" paperSize="9" scale="82" r:id="rId1"/>
</worksheet>
</file>

<file path=xl/worksheets/sheet7.xml><?xml version="1.0" encoding="utf-8"?>
<worksheet xmlns="http://schemas.openxmlformats.org/spreadsheetml/2006/main" xmlns:r="http://schemas.openxmlformats.org/officeDocument/2006/relationships">
  <sheetPr>
    <tabColor theme="3" tint="-0.24997000396251678"/>
    <pageSetUpPr fitToPage="1"/>
  </sheetPr>
  <dimension ref="A1:M23"/>
  <sheetViews>
    <sheetView view="pageBreakPreview" zoomScaleSheetLayoutView="100" zoomScalePageLayoutView="0" workbookViewId="0" topLeftCell="A16">
      <selection activeCell="H49" sqref="H49"/>
    </sheetView>
  </sheetViews>
  <sheetFormatPr defaultColWidth="9.00390625" defaultRowHeight="15.75"/>
  <cols>
    <col min="1" max="1" width="4.125" style="14" customWidth="1"/>
    <col min="2" max="2" width="3.875" style="14" hidden="1" customWidth="1"/>
    <col min="3" max="3" width="23.875" style="14" customWidth="1"/>
    <col min="4" max="4" width="17.25390625" style="14" customWidth="1"/>
    <col min="5" max="5" width="9.75390625" style="14" customWidth="1"/>
    <col min="6" max="6" width="10.00390625" style="14" customWidth="1"/>
    <col min="7" max="7" width="9.125" style="14" customWidth="1"/>
    <col min="8" max="8" width="8.75390625" style="14" customWidth="1"/>
    <col min="9" max="9" width="9.875" style="14" customWidth="1"/>
    <col min="10" max="10" width="9.25390625" style="14" customWidth="1"/>
    <col min="11" max="11" width="8.75390625" style="14" customWidth="1"/>
    <col min="12" max="12" width="10.125" style="14" customWidth="1"/>
    <col min="13" max="16384" width="8.75390625" style="14" customWidth="1"/>
  </cols>
  <sheetData>
    <row r="1" spans="1:2" ht="15">
      <c r="A1" s="1"/>
      <c r="B1" s="1"/>
    </row>
    <row r="2" spans="1:10" ht="15">
      <c r="A2" s="1" t="s">
        <v>59</v>
      </c>
      <c r="B2" s="11" t="s">
        <v>59</v>
      </c>
      <c r="C2" s="1" t="s">
        <v>305</v>
      </c>
      <c r="D2" s="1"/>
      <c r="E2" s="1"/>
      <c r="I2" s="5"/>
      <c r="J2" s="5"/>
    </row>
    <row r="3" spans="2:10" ht="15">
      <c r="B3" s="11"/>
      <c r="C3" s="1"/>
      <c r="D3" s="1"/>
      <c r="E3" s="1"/>
      <c r="I3" s="5"/>
      <c r="J3" s="5"/>
    </row>
    <row r="4" spans="1:4" ht="15">
      <c r="A4" s="1" t="s">
        <v>179</v>
      </c>
      <c r="B4" s="11" t="s">
        <v>60</v>
      </c>
      <c r="C4" s="1" t="s">
        <v>300</v>
      </c>
      <c r="D4" s="1"/>
    </row>
    <row r="5" spans="12:13" ht="23.25" customHeight="1">
      <c r="L5" s="25"/>
      <c r="M5" s="25" t="s">
        <v>72</v>
      </c>
    </row>
    <row r="6" spans="1:13" ht="30" customHeight="1">
      <c r="A6" s="363" t="s">
        <v>79</v>
      </c>
      <c r="B6" s="363" t="s">
        <v>61</v>
      </c>
      <c r="C6" s="363" t="s">
        <v>228</v>
      </c>
      <c r="D6" s="363" t="s">
        <v>28</v>
      </c>
      <c r="E6" s="320" t="s">
        <v>189</v>
      </c>
      <c r="F6" s="351"/>
      <c r="G6" s="321"/>
      <c r="H6" s="320" t="s">
        <v>190</v>
      </c>
      <c r="I6" s="351"/>
      <c r="J6" s="321"/>
      <c r="K6" s="320" t="s">
        <v>191</v>
      </c>
      <c r="L6" s="351"/>
      <c r="M6" s="321"/>
    </row>
    <row r="7" spans="1:13" ht="36.75" customHeight="1">
      <c r="A7" s="364"/>
      <c r="B7" s="364"/>
      <c r="C7" s="364"/>
      <c r="D7" s="364"/>
      <c r="E7" s="10" t="s">
        <v>3</v>
      </c>
      <c r="F7" s="10" t="s">
        <v>4</v>
      </c>
      <c r="G7" s="10" t="s">
        <v>112</v>
      </c>
      <c r="H7" s="10" t="s">
        <v>3</v>
      </c>
      <c r="I7" s="10" t="s">
        <v>4</v>
      </c>
      <c r="J7" s="10" t="s">
        <v>268</v>
      </c>
      <c r="K7" s="2" t="s">
        <v>3</v>
      </c>
      <c r="L7" s="2" t="s">
        <v>4</v>
      </c>
      <c r="M7" s="208" t="s">
        <v>269</v>
      </c>
    </row>
    <row r="8" spans="1:13" ht="15">
      <c r="A8" s="2">
        <v>1</v>
      </c>
      <c r="B8" s="2">
        <v>2</v>
      </c>
      <c r="C8" s="2">
        <v>2</v>
      </c>
      <c r="D8" s="2">
        <v>3</v>
      </c>
      <c r="E8" s="2">
        <v>4</v>
      </c>
      <c r="F8" s="2">
        <v>5</v>
      </c>
      <c r="G8" s="2">
        <v>6</v>
      </c>
      <c r="H8" s="2">
        <v>7</v>
      </c>
      <c r="I8" s="2">
        <v>8</v>
      </c>
      <c r="J8" s="2">
        <v>9</v>
      </c>
      <c r="K8" s="2">
        <v>10</v>
      </c>
      <c r="L8" s="2">
        <v>11</v>
      </c>
      <c r="M8" s="2">
        <v>12</v>
      </c>
    </row>
    <row r="9" spans="1:13" s="188" customFormat="1" ht="138.75" customHeight="1" hidden="1">
      <c r="A9" s="77"/>
      <c r="B9" s="126"/>
      <c r="C9" s="77"/>
      <c r="D9" s="78"/>
      <c r="E9" s="79"/>
      <c r="F9" s="78"/>
      <c r="G9" s="78"/>
      <c r="H9" s="79"/>
      <c r="I9" s="78"/>
      <c r="J9" s="78"/>
      <c r="K9" s="78"/>
      <c r="L9" s="78" t="s">
        <v>45</v>
      </c>
      <c r="M9" s="276"/>
    </row>
    <row r="10" spans="1:13" ht="87" customHeight="1">
      <c r="A10" s="39">
        <v>1</v>
      </c>
      <c r="B10" s="122"/>
      <c r="C10" s="16" t="s">
        <v>158</v>
      </c>
      <c r="D10" s="58" t="s">
        <v>157</v>
      </c>
      <c r="E10" s="80">
        <f>'2019-(7.1,7.2)'!C14</f>
        <v>50000</v>
      </c>
      <c r="F10" s="80"/>
      <c r="G10" s="80">
        <f>E10</f>
        <v>50000</v>
      </c>
      <c r="H10" s="80">
        <f>'2019-(7.1,7.2)'!G14</f>
        <v>50000</v>
      </c>
      <c r="I10" s="80"/>
      <c r="J10" s="80">
        <f>H10</f>
        <v>50000</v>
      </c>
      <c r="K10" s="80">
        <f>'2019-(7.1,7.2)'!K14+'2019-(7.1,7.2)'!K15</f>
        <v>85000</v>
      </c>
      <c r="L10" s="80" t="s">
        <v>45</v>
      </c>
      <c r="M10" s="315">
        <f>K10</f>
        <v>85000</v>
      </c>
    </row>
    <row r="11" spans="1:13" ht="82.5" customHeight="1">
      <c r="A11" s="39">
        <v>2</v>
      </c>
      <c r="B11" s="122"/>
      <c r="C11" s="16" t="s">
        <v>229</v>
      </c>
      <c r="D11" s="58" t="s">
        <v>234</v>
      </c>
      <c r="E11" s="80">
        <f>'2019-(7.1,7.2)'!C17</f>
        <v>160580</v>
      </c>
      <c r="F11" s="80"/>
      <c r="G11" s="80">
        <f>E11</f>
        <v>160580</v>
      </c>
      <c r="H11" s="80">
        <f>'2019-(7.1,7.2)'!G17</f>
        <v>159333</v>
      </c>
      <c r="I11" s="80"/>
      <c r="J11" s="80">
        <f>H11</f>
        <v>159333</v>
      </c>
      <c r="K11" s="80">
        <f>'2019-(7.1,7.2)'!K17</f>
        <v>158690</v>
      </c>
      <c r="L11" s="80" t="s">
        <v>45</v>
      </c>
      <c r="M11" s="315">
        <f>K11</f>
        <v>158690</v>
      </c>
    </row>
    <row r="12" spans="1:13" ht="15">
      <c r="A12" s="2"/>
      <c r="B12" s="2"/>
      <c r="C12" s="67" t="s">
        <v>202</v>
      </c>
      <c r="D12" s="16"/>
      <c r="E12" s="64">
        <f>E10+E11</f>
        <v>210580</v>
      </c>
      <c r="F12" s="64">
        <f>F10+F11</f>
        <v>0</v>
      </c>
      <c r="G12" s="317">
        <f>E12</f>
        <v>210580</v>
      </c>
      <c r="H12" s="64">
        <f>H10+H11</f>
        <v>209333</v>
      </c>
      <c r="I12" s="64">
        <f>I10+I11</f>
        <v>0</v>
      </c>
      <c r="J12" s="317">
        <f>H12</f>
        <v>209333</v>
      </c>
      <c r="K12" s="64">
        <f>K10+K11</f>
        <v>243690</v>
      </c>
      <c r="L12" s="61" t="s">
        <v>45</v>
      </c>
      <c r="M12" s="316">
        <f>K12</f>
        <v>243690</v>
      </c>
    </row>
    <row r="14" spans="1:4" ht="15">
      <c r="A14" s="1" t="s">
        <v>182</v>
      </c>
      <c r="B14" s="11" t="s">
        <v>60</v>
      </c>
      <c r="C14" s="1" t="s">
        <v>301</v>
      </c>
      <c r="D14" s="1"/>
    </row>
    <row r="15" spans="9:10" ht="17.25" customHeight="1">
      <c r="I15" s="25" t="s">
        <v>72</v>
      </c>
      <c r="J15" s="25"/>
    </row>
    <row r="16" spans="1:12" ht="15.75" customHeight="1">
      <c r="A16" s="363" t="s">
        <v>79</v>
      </c>
      <c r="B16" s="363" t="s">
        <v>61</v>
      </c>
      <c r="C16" s="363" t="s">
        <v>228</v>
      </c>
      <c r="D16" s="363" t="s">
        <v>28</v>
      </c>
      <c r="E16" s="320" t="s">
        <v>122</v>
      </c>
      <c r="F16" s="351"/>
      <c r="G16" s="321"/>
      <c r="H16" s="320" t="s">
        <v>196</v>
      </c>
      <c r="I16" s="351"/>
      <c r="J16" s="321"/>
      <c r="K16" s="348"/>
      <c r="L16" s="348"/>
    </row>
    <row r="17" spans="1:12" ht="31.5" customHeight="1">
      <c r="A17" s="364"/>
      <c r="B17" s="364"/>
      <c r="C17" s="364"/>
      <c r="D17" s="364"/>
      <c r="E17" s="10" t="s">
        <v>3</v>
      </c>
      <c r="F17" s="10" t="s">
        <v>4</v>
      </c>
      <c r="G17" s="10" t="s">
        <v>112</v>
      </c>
      <c r="H17" s="2" t="s">
        <v>3</v>
      </c>
      <c r="I17" s="2" t="s">
        <v>4</v>
      </c>
      <c r="J17" s="2" t="s">
        <v>194</v>
      </c>
      <c r="K17" s="9"/>
      <c r="L17" s="9"/>
    </row>
    <row r="18" spans="1:12" ht="15">
      <c r="A18" s="2">
        <v>1</v>
      </c>
      <c r="B18" s="2">
        <v>2</v>
      </c>
      <c r="C18" s="2">
        <v>2</v>
      </c>
      <c r="D18" s="2">
        <v>3</v>
      </c>
      <c r="E18" s="2">
        <v>4</v>
      </c>
      <c r="F18" s="2">
        <v>5</v>
      </c>
      <c r="G18" s="2">
        <v>6</v>
      </c>
      <c r="H18" s="2">
        <v>7</v>
      </c>
      <c r="I18" s="2">
        <v>8</v>
      </c>
      <c r="J18" s="2">
        <v>9</v>
      </c>
      <c r="K18" s="9"/>
      <c r="L18" s="9"/>
    </row>
    <row r="19" spans="1:12" ht="75" customHeight="1">
      <c r="A19" s="58">
        <v>1</v>
      </c>
      <c r="B19" s="81" t="s">
        <v>100</v>
      </c>
      <c r="C19" s="16" t="s">
        <v>158</v>
      </c>
      <c r="D19" s="58" t="s">
        <v>157</v>
      </c>
      <c r="E19" s="80">
        <f>K10*1.067</f>
        <v>90695</v>
      </c>
      <c r="F19" s="80"/>
      <c r="G19" s="80">
        <f>E19</f>
        <v>90695</v>
      </c>
      <c r="H19" s="80">
        <f>E19*1.055</f>
        <v>95683.22499999999</v>
      </c>
      <c r="I19" s="80" t="s">
        <v>45</v>
      </c>
      <c r="J19" s="62">
        <f>H19</f>
        <v>95683.22499999999</v>
      </c>
      <c r="K19" s="9"/>
      <c r="L19" s="9"/>
    </row>
    <row r="20" spans="1:12" ht="76.5" customHeight="1">
      <c r="A20" s="58">
        <v>2</v>
      </c>
      <c r="B20" s="81" t="s">
        <v>100</v>
      </c>
      <c r="C20" s="16" t="s">
        <v>229</v>
      </c>
      <c r="D20" s="58" t="s">
        <v>234</v>
      </c>
      <c r="E20" s="80">
        <f>K11*1.067</f>
        <v>169322.22999999998</v>
      </c>
      <c r="F20" s="80"/>
      <c r="G20" s="80">
        <f>E20</f>
        <v>169322.22999999998</v>
      </c>
      <c r="H20" s="80">
        <f>E20*1.055</f>
        <v>178634.95264999996</v>
      </c>
      <c r="I20" s="80" t="s">
        <v>45</v>
      </c>
      <c r="J20" s="62">
        <f>H20</f>
        <v>178634.95264999996</v>
      </c>
      <c r="K20" s="9"/>
      <c r="L20" s="9"/>
    </row>
    <row r="21" spans="1:12" ht="15">
      <c r="A21" s="2"/>
      <c r="B21" s="2"/>
      <c r="C21" s="67" t="s">
        <v>202</v>
      </c>
      <c r="D21" s="67"/>
      <c r="E21" s="64">
        <f>E19+E20</f>
        <v>260017.22999999998</v>
      </c>
      <c r="F21" s="64" t="s">
        <v>45</v>
      </c>
      <c r="G21" s="317">
        <f>E21</f>
        <v>260017.22999999998</v>
      </c>
      <c r="H21" s="64">
        <f>H19+H20</f>
        <v>274318.17764999997</v>
      </c>
      <c r="I21" s="64" t="s">
        <v>45</v>
      </c>
      <c r="J21" s="317">
        <f>H21</f>
        <v>274318.17764999997</v>
      </c>
      <c r="K21" s="9"/>
      <c r="L21" s="9"/>
    </row>
    <row r="23" spans="4:8" ht="15">
      <c r="D23" s="48"/>
      <c r="E23" s="48"/>
      <c r="F23" s="48"/>
      <c r="G23" s="48"/>
      <c r="H23" s="48"/>
    </row>
  </sheetData>
  <sheetProtection/>
  <mergeCells count="14">
    <mergeCell ref="A6:A7"/>
    <mergeCell ref="C6:C7"/>
    <mergeCell ref="B6:B7"/>
    <mergeCell ref="D6:D7"/>
    <mergeCell ref="H6:J6"/>
    <mergeCell ref="K6:M6"/>
    <mergeCell ref="E6:G6"/>
    <mergeCell ref="K16:L16"/>
    <mergeCell ref="H16:J16"/>
    <mergeCell ref="A16:A17"/>
    <mergeCell ref="B16:B17"/>
    <mergeCell ref="C16:C17"/>
    <mergeCell ref="D16:D17"/>
    <mergeCell ref="E16:G16"/>
  </mergeCells>
  <printOptions horizontalCentered="1"/>
  <pageMargins left="0" right="0" top="0" bottom="0" header="0" footer="0"/>
  <pageSetup fitToHeight="1" fitToWidth="1"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tabColor theme="3" tint="-0.24997000396251678"/>
    <pageSetUpPr fitToPage="1"/>
  </sheetPr>
  <dimension ref="A1:O11"/>
  <sheetViews>
    <sheetView view="pageBreakPreview" zoomScale="85" zoomScaleSheetLayoutView="85" zoomScalePageLayoutView="70" workbookViewId="0" topLeftCell="A10">
      <selection activeCell="H49" sqref="H49"/>
    </sheetView>
  </sheetViews>
  <sheetFormatPr defaultColWidth="9.00390625" defaultRowHeight="15.75"/>
  <cols>
    <col min="1" max="1" width="10.50390625" style="0" customWidth="1"/>
    <col min="2" max="2" width="35.25390625" style="0" customWidth="1"/>
    <col min="4" max="4" width="10.00390625" style="0" customWidth="1"/>
    <col min="5" max="5" width="8.75390625" style="0" customWidth="1"/>
    <col min="8" max="8" width="9.50390625" style="0" customWidth="1"/>
    <col min="9" max="9" width="8.75390625" style="0" customWidth="1"/>
    <col min="12" max="12" width="9.25390625" style="0" customWidth="1"/>
    <col min="13" max="13" width="0" style="0" hidden="1" customWidth="1"/>
    <col min="15" max="15" width="17.75390625" style="0" customWidth="1"/>
  </cols>
  <sheetData>
    <row r="1" spans="1:14" s="14" customFormat="1" ht="15">
      <c r="A1" s="11" t="s">
        <v>62</v>
      </c>
      <c r="B1" s="362" t="s">
        <v>236</v>
      </c>
      <c r="C1" s="362"/>
      <c r="D1" s="362"/>
      <c r="E1" s="362"/>
      <c r="F1" s="362"/>
      <c r="G1" s="362"/>
      <c r="H1" s="362"/>
      <c r="I1" s="362"/>
      <c r="J1" s="362"/>
      <c r="K1" s="362"/>
      <c r="L1" s="362"/>
      <c r="M1" s="362"/>
      <c r="N1" s="362"/>
    </row>
    <row r="2" spans="2:3" s="14" customFormat="1" ht="15">
      <c r="B2" s="1"/>
      <c r="C2" s="1"/>
    </row>
    <row r="3" spans="2:3" s="14" customFormat="1" ht="17.25" customHeight="1">
      <c r="B3" s="1"/>
      <c r="C3" s="1"/>
    </row>
    <row r="4" spans="1:14" s="14" customFormat="1" ht="30" customHeight="1">
      <c r="A4" s="363" t="s">
        <v>237</v>
      </c>
      <c r="B4" s="363" t="s">
        <v>238</v>
      </c>
      <c r="C4" s="363" t="s">
        <v>239</v>
      </c>
      <c r="D4" s="322" t="s">
        <v>189</v>
      </c>
      <c r="E4" s="322"/>
      <c r="F4" s="320" t="s">
        <v>240</v>
      </c>
      <c r="G4" s="321"/>
      <c r="H4" s="322" t="s">
        <v>241</v>
      </c>
      <c r="I4" s="322"/>
      <c r="J4" s="320" t="s">
        <v>242</v>
      </c>
      <c r="K4" s="321"/>
      <c r="L4" s="322" t="s">
        <v>224</v>
      </c>
      <c r="M4" s="322"/>
      <c r="N4" s="322"/>
    </row>
    <row r="5" spans="1:14" s="14" customFormat="1" ht="102.75" customHeight="1">
      <c r="A5" s="364"/>
      <c r="B5" s="364"/>
      <c r="C5" s="364"/>
      <c r="D5" s="2" t="s">
        <v>243</v>
      </c>
      <c r="E5" s="2" t="s">
        <v>244</v>
      </c>
      <c r="F5" s="2" t="s">
        <v>243</v>
      </c>
      <c r="G5" s="2" t="s">
        <v>244</v>
      </c>
      <c r="H5" s="2" t="s">
        <v>243</v>
      </c>
      <c r="I5" s="2" t="s">
        <v>244</v>
      </c>
      <c r="J5" s="2" t="s">
        <v>243</v>
      </c>
      <c r="K5" s="2" t="s">
        <v>244</v>
      </c>
      <c r="L5" s="2" t="s">
        <v>243</v>
      </c>
      <c r="M5" s="2" t="s">
        <v>244</v>
      </c>
      <c r="N5" s="2" t="s">
        <v>46</v>
      </c>
    </row>
    <row r="6" spans="1:14" s="3" customFormat="1" ht="12.75">
      <c r="A6" s="2">
        <v>1</v>
      </c>
      <c r="B6" s="2">
        <v>2</v>
      </c>
      <c r="C6" s="2">
        <v>3</v>
      </c>
      <c r="D6" s="2">
        <v>4</v>
      </c>
      <c r="E6" s="2">
        <v>5</v>
      </c>
      <c r="F6" s="2">
        <v>6</v>
      </c>
      <c r="G6" s="2">
        <v>7</v>
      </c>
      <c r="H6" s="2">
        <v>8</v>
      </c>
      <c r="I6" s="2">
        <v>9</v>
      </c>
      <c r="J6" s="2">
        <v>10</v>
      </c>
      <c r="K6" s="2">
        <v>11</v>
      </c>
      <c r="L6" s="2">
        <v>12</v>
      </c>
      <c r="M6" s="2">
        <v>13</v>
      </c>
      <c r="N6" s="2">
        <v>13</v>
      </c>
    </row>
    <row r="7" spans="1:14" s="3" customFormat="1" ht="18.75" customHeight="1">
      <c r="A7" s="2"/>
      <c r="B7" s="125"/>
      <c r="C7" s="125"/>
      <c r="D7" s="2"/>
      <c r="E7" s="2"/>
      <c r="F7" s="2"/>
      <c r="G7" s="2"/>
      <c r="H7" s="2"/>
      <c r="I7" s="2"/>
      <c r="J7" s="2"/>
      <c r="K7" s="2"/>
      <c r="L7" s="2"/>
      <c r="M7" s="2"/>
      <c r="N7" s="2"/>
    </row>
    <row r="8" spans="1:14" s="14" customFormat="1" ht="15">
      <c r="A8" s="57"/>
      <c r="B8" s="124"/>
      <c r="C8" s="124"/>
      <c r="D8" s="82"/>
      <c r="E8" s="82"/>
      <c r="F8" s="82"/>
      <c r="G8" s="82"/>
      <c r="H8" s="82"/>
      <c r="I8" s="82"/>
      <c r="J8" s="82"/>
      <c r="K8" s="82"/>
      <c r="L8" s="82"/>
      <c r="M8" s="82"/>
      <c r="N8" s="82" t="s">
        <v>45</v>
      </c>
    </row>
    <row r="9" s="14" customFormat="1" ht="15"/>
    <row r="10" spans="1:14" s="14" customFormat="1" ht="36.75" customHeight="1">
      <c r="A10" s="21" t="s">
        <v>63</v>
      </c>
      <c r="B10" s="411" t="s">
        <v>245</v>
      </c>
      <c r="C10" s="411"/>
      <c r="D10" s="411"/>
      <c r="E10" s="411"/>
      <c r="F10" s="411"/>
      <c r="G10" s="411"/>
      <c r="H10" s="411"/>
      <c r="I10" s="411"/>
      <c r="J10" s="411"/>
      <c r="K10" s="411"/>
      <c r="L10" s="411"/>
      <c r="M10" s="411"/>
      <c r="N10" s="411"/>
    </row>
    <row r="11" spans="1:15" ht="79.5" customHeight="1">
      <c r="A11" s="42"/>
      <c r="B11" s="330" t="s">
        <v>288</v>
      </c>
      <c r="C11" s="330"/>
      <c r="D11" s="330"/>
      <c r="E11" s="330"/>
      <c r="F11" s="330"/>
      <c r="G11" s="330"/>
      <c r="H11" s="330"/>
      <c r="I11" s="330"/>
      <c r="J11" s="330"/>
      <c r="K11" s="330"/>
      <c r="L11" s="330"/>
      <c r="M11" s="330"/>
      <c r="N11" s="330"/>
      <c r="O11" s="330"/>
    </row>
  </sheetData>
  <sheetProtection/>
  <mergeCells count="11">
    <mergeCell ref="H4:I4"/>
    <mergeCell ref="J4:K4"/>
    <mergeCell ref="B11:O11"/>
    <mergeCell ref="B10:N10"/>
    <mergeCell ref="L4:N4"/>
    <mergeCell ref="B1:N1"/>
    <mergeCell ref="A4:A5"/>
    <mergeCell ref="B4:B5"/>
    <mergeCell ref="C4:C5"/>
    <mergeCell ref="D4:E4"/>
    <mergeCell ref="F4:G4"/>
  </mergeCells>
  <printOptions horizontalCentered="1"/>
  <pageMargins left="0.2362204724409449" right="0.15748031496062992" top="0.1968503937007874" bottom="0.4330708661417323" header="0.2755905511811024" footer="0.2755905511811024"/>
  <pageSetup fitToHeight="1"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tabColor theme="3" tint="-0.24997000396251678"/>
    <pageSetUpPr fitToPage="1"/>
  </sheetPr>
  <dimension ref="A1:M94"/>
  <sheetViews>
    <sheetView view="pageBreakPreview" zoomScale="85" zoomScaleSheetLayoutView="85" zoomScalePageLayoutView="0" workbookViewId="0" topLeftCell="A1">
      <selection activeCell="H49" sqref="H49"/>
    </sheetView>
  </sheetViews>
  <sheetFormatPr defaultColWidth="9.00390625" defaultRowHeight="15.75"/>
  <cols>
    <col min="1" max="1" width="5.875" style="14" customWidth="1"/>
    <col min="2" max="2" width="7.25390625" style="14" customWidth="1"/>
    <col min="3" max="3" width="50.375" style="14" customWidth="1"/>
    <col min="4" max="4" width="10.625" style="14" customWidth="1"/>
    <col min="5" max="5" width="12.00390625" style="14" customWidth="1"/>
    <col min="6" max="6" width="11.25390625" style="14" customWidth="1"/>
    <col min="7" max="7" width="11.625" style="14" customWidth="1"/>
    <col min="8" max="8" width="12.50390625" style="14" customWidth="1"/>
    <col min="9" max="9" width="11.25390625" style="14" customWidth="1"/>
    <col min="10" max="10" width="12.75390625" style="14" customWidth="1"/>
    <col min="11" max="11" width="9.875" style="14" customWidth="1"/>
    <col min="12" max="12" width="10.00390625" style="14" customWidth="1"/>
    <col min="13" max="13" width="10.50390625" style="14" customWidth="1"/>
    <col min="14" max="16384" width="8.75390625" style="14" customWidth="1"/>
  </cols>
  <sheetData>
    <row r="1" ht="15">
      <c r="B1" s="1"/>
    </row>
    <row r="2" spans="1:11" ht="19.5" customHeight="1">
      <c r="A2" s="117" t="s">
        <v>64</v>
      </c>
      <c r="B2" s="411" t="s">
        <v>289</v>
      </c>
      <c r="C2" s="411"/>
      <c r="D2" s="116"/>
      <c r="E2" s="116"/>
      <c r="F2" s="116"/>
      <c r="G2" s="116"/>
      <c r="H2" s="116"/>
      <c r="I2" s="116"/>
      <c r="J2" s="116"/>
      <c r="K2" s="116"/>
    </row>
    <row r="3" spans="2:9" ht="12" customHeight="1">
      <c r="B3" s="11"/>
      <c r="C3" s="1"/>
      <c r="D3" s="1"/>
      <c r="E3" s="1"/>
      <c r="F3" s="1"/>
      <c r="G3" s="1"/>
      <c r="H3" s="1"/>
      <c r="I3" s="1"/>
    </row>
    <row r="4" spans="1:8" ht="15">
      <c r="A4" s="11" t="s">
        <v>179</v>
      </c>
      <c r="B4" s="1" t="s">
        <v>290</v>
      </c>
      <c r="D4" s="1"/>
      <c r="E4" s="1"/>
      <c r="F4" s="1"/>
      <c r="G4" s="1"/>
      <c r="H4" s="1"/>
    </row>
    <row r="5" spans="1:11" ht="39.75" customHeight="1">
      <c r="A5" s="322" t="s">
        <v>246</v>
      </c>
      <c r="B5" s="322"/>
      <c r="C5" s="363" t="s">
        <v>84</v>
      </c>
      <c r="D5" s="363" t="s">
        <v>11</v>
      </c>
      <c r="E5" s="363" t="s">
        <v>80</v>
      </c>
      <c r="F5" s="363" t="s">
        <v>247</v>
      </c>
      <c r="G5" s="363" t="s">
        <v>248</v>
      </c>
      <c r="H5" s="363" t="s">
        <v>249</v>
      </c>
      <c r="I5" s="320" t="s">
        <v>106</v>
      </c>
      <c r="J5" s="351"/>
      <c r="K5" s="363" t="s">
        <v>250</v>
      </c>
    </row>
    <row r="6" spans="1:11" ht="65.25" customHeight="1">
      <c r="A6" s="322"/>
      <c r="B6" s="322"/>
      <c r="C6" s="364"/>
      <c r="D6" s="364"/>
      <c r="E6" s="364"/>
      <c r="F6" s="364"/>
      <c r="G6" s="364"/>
      <c r="H6" s="364" t="s">
        <v>81</v>
      </c>
      <c r="I6" s="10" t="s">
        <v>12</v>
      </c>
      <c r="J6" s="10" t="s">
        <v>13</v>
      </c>
      <c r="K6" s="364"/>
    </row>
    <row r="7" spans="1:11" ht="15">
      <c r="A7" s="322">
        <v>1</v>
      </c>
      <c r="B7" s="322"/>
      <c r="C7" s="2">
        <v>2</v>
      </c>
      <c r="D7" s="52">
        <v>3</v>
      </c>
      <c r="E7" s="52">
        <v>4</v>
      </c>
      <c r="F7" s="52">
        <v>5</v>
      </c>
      <c r="G7" s="52">
        <v>6</v>
      </c>
      <c r="H7" s="52">
        <v>7</v>
      </c>
      <c r="I7" s="52">
        <v>8</v>
      </c>
      <c r="J7" s="52">
        <v>9</v>
      </c>
      <c r="K7" s="52">
        <v>10</v>
      </c>
    </row>
    <row r="8" spans="1:11" ht="15" hidden="1">
      <c r="A8" s="57"/>
      <c r="B8" s="2"/>
      <c r="C8" s="67" t="s">
        <v>76</v>
      </c>
      <c r="D8" s="2"/>
      <c r="E8" s="2"/>
      <c r="F8" s="2"/>
      <c r="G8" s="2"/>
      <c r="H8" s="2"/>
      <c r="I8" s="2"/>
      <c r="J8" s="2"/>
      <c r="K8" s="2"/>
    </row>
    <row r="9" spans="1:11" ht="15" hidden="1">
      <c r="A9" s="57"/>
      <c r="B9" s="22" t="s">
        <v>35</v>
      </c>
      <c r="C9" s="4" t="s">
        <v>92</v>
      </c>
      <c r="D9" s="84"/>
      <c r="E9" s="61"/>
      <c r="F9" s="85"/>
      <c r="G9" s="85"/>
      <c r="H9" s="85"/>
      <c r="I9" s="85"/>
      <c r="J9" s="85"/>
      <c r="K9" s="84">
        <f>E9+G9</f>
        <v>0</v>
      </c>
    </row>
    <row r="10" spans="1:11" ht="15" hidden="1">
      <c r="A10" s="57"/>
      <c r="B10" s="2">
        <v>2120</v>
      </c>
      <c r="C10" s="4" t="s">
        <v>93</v>
      </c>
      <c r="D10" s="84"/>
      <c r="E10" s="61"/>
      <c r="F10" s="85"/>
      <c r="G10" s="85"/>
      <c r="H10" s="85"/>
      <c r="I10" s="85"/>
      <c r="J10" s="85"/>
      <c r="K10" s="84">
        <f>E10+G10</f>
        <v>0</v>
      </c>
    </row>
    <row r="11" spans="1:11" ht="15" hidden="1">
      <c r="A11" s="57"/>
      <c r="B11" s="2">
        <v>2210</v>
      </c>
      <c r="C11" s="4" t="s">
        <v>94</v>
      </c>
      <c r="D11" s="84"/>
      <c r="E11" s="61"/>
      <c r="F11" s="85"/>
      <c r="G11" s="84"/>
      <c r="H11" s="62">
        <f>G11-F11</f>
        <v>0</v>
      </c>
      <c r="I11" s="62">
        <f>H11</f>
        <v>0</v>
      </c>
      <c r="J11" s="85"/>
      <c r="K11" s="84">
        <f>E11+G11</f>
        <v>0</v>
      </c>
    </row>
    <row r="12" spans="1:11" ht="15" hidden="1">
      <c r="A12" s="57"/>
      <c r="B12" s="2">
        <v>2220</v>
      </c>
      <c r="C12" s="4" t="s">
        <v>33</v>
      </c>
      <c r="D12" s="62"/>
      <c r="E12" s="61"/>
      <c r="F12" s="83"/>
      <c r="G12" s="62"/>
      <c r="H12" s="62">
        <f>G12-F12</f>
        <v>0</v>
      </c>
      <c r="I12" s="62">
        <f>H12</f>
        <v>0</v>
      </c>
      <c r="J12" s="83"/>
      <c r="K12" s="62"/>
    </row>
    <row r="13" spans="1:11" ht="15" hidden="1">
      <c r="A13" s="57"/>
      <c r="B13" s="2">
        <v>2230</v>
      </c>
      <c r="C13" s="4" t="s">
        <v>34</v>
      </c>
      <c r="D13" s="62"/>
      <c r="E13" s="61"/>
      <c r="F13" s="83"/>
      <c r="G13" s="62"/>
      <c r="H13" s="62">
        <f>G13-F13</f>
        <v>0</v>
      </c>
      <c r="I13" s="62">
        <f>H13</f>
        <v>0</v>
      </c>
      <c r="J13" s="83"/>
      <c r="K13" s="62"/>
    </row>
    <row r="14" spans="1:11" ht="27">
      <c r="A14" s="412"/>
      <c r="B14" s="413"/>
      <c r="C14" s="145" t="s">
        <v>162</v>
      </c>
      <c r="D14" s="62"/>
      <c r="E14" s="61"/>
      <c r="F14" s="83"/>
      <c r="G14" s="62"/>
      <c r="H14" s="62"/>
      <c r="I14" s="62"/>
      <c r="J14" s="83"/>
      <c r="K14" s="84"/>
    </row>
    <row r="15" spans="1:11" ht="15">
      <c r="A15" s="320">
        <v>2800</v>
      </c>
      <c r="B15" s="321"/>
      <c r="C15" s="108" t="s">
        <v>161</v>
      </c>
      <c r="D15" s="62">
        <f>210580</f>
        <v>210580</v>
      </c>
      <c r="E15" s="61">
        <f>210580</f>
        <v>210580</v>
      </c>
      <c r="F15" s="83"/>
      <c r="G15" s="83"/>
      <c r="H15" s="83"/>
      <c r="I15" s="83"/>
      <c r="J15" s="83"/>
      <c r="K15" s="84"/>
    </row>
    <row r="16" spans="1:11" ht="15" hidden="1">
      <c r="A16" s="57"/>
      <c r="B16" s="2"/>
      <c r="C16" s="118"/>
      <c r="D16" s="84"/>
      <c r="E16" s="61"/>
      <c r="F16" s="85"/>
      <c r="G16" s="85"/>
      <c r="H16" s="85"/>
      <c r="I16" s="85"/>
      <c r="J16" s="85"/>
      <c r="K16" s="84"/>
    </row>
    <row r="17" spans="1:11" ht="15" hidden="1">
      <c r="A17" s="57"/>
      <c r="B17" s="2"/>
      <c r="C17" s="4"/>
      <c r="D17" s="62"/>
      <c r="E17" s="62"/>
      <c r="F17" s="83"/>
      <c r="G17" s="83"/>
      <c r="H17" s="83"/>
      <c r="I17" s="83"/>
      <c r="J17" s="83"/>
      <c r="K17" s="84"/>
    </row>
    <row r="18" spans="1:11" ht="15" hidden="1">
      <c r="A18" s="57"/>
      <c r="B18" s="2">
        <v>2800</v>
      </c>
      <c r="C18" s="4" t="s">
        <v>95</v>
      </c>
      <c r="D18" s="62"/>
      <c r="E18" s="61"/>
      <c r="F18" s="83"/>
      <c r="G18" s="83"/>
      <c r="H18" s="83"/>
      <c r="I18" s="83"/>
      <c r="J18" s="83"/>
      <c r="K18" s="84">
        <f>E18+G18</f>
        <v>0</v>
      </c>
    </row>
    <row r="19" spans="1:11" ht="15" hidden="1">
      <c r="A19" s="57"/>
      <c r="B19" s="2">
        <v>3110</v>
      </c>
      <c r="C19" s="4" t="s">
        <v>96</v>
      </c>
      <c r="D19" s="62"/>
      <c r="E19" s="61"/>
      <c r="F19" s="83"/>
      <c r="G19" s="83"/>
      <c r="H19" s="83"/>
      <c r="I19" s="83"/>
      <c r="J19" s="83"/>
      <c r="K19" s="62"/>
    </row>
    <row r="20" spans="1:11" ht="15" hidden="1">
      <c r="A20" s="57"/>
      <c r="B20" s="2">
        <v>3120</v>
      </c>
      <c r="C20" s="4" t="s">
        <v>36</v>
      </c>
      <c r="D20" s="62"/>
      <c r="E20" s="61"/>
      <c r="F20" s="83"/>
      <c r="G20" s="83"/>
      <c r="H20" s="83"/>
      <c r="I20" s="83"/>
      <c r="J20" s="83"/>
      <c r="K20" s="62"/>
    </row>
    <row r="21" spans="1:11" ht="15" hidden="1">
      <c r="A21" s="57"/>
      <c r="B21" s="2">
        <v>3130</v>
      </c>
      <c r="C21" s="4" t="s">
        <v>37</v>
      </c>
      <c r="D21" s="62"/>
      <c r="E21" s="61"/>
      <c r="F21" s="83"/>
      <c r="G21" s="83"/>
      <c r="H21" s="83"/>
      <c r="I21" s="83"/>
      <c r="J21" s="83"/>
      <c r="K21" s="62"/>
    </row>
    <row r="22" spans="1:11" ht="15" hidden="1">
      <c r="A22" s="57"/>
      <c r="B22" s="2">
        <v>3140</v>
      </c>
      <c r="C22" s="4" t="s">
        <v>38</v>
      </c>
      <c r="D22" s="62"/>
      <c r="E22" s="61"/>
      <c r="F22" s="83"/>
      <c r="G22" s="83"/>
      <c r="H22" s="83"/>
      <c r="I22" s="83"/>
      <c r="J22" s="83"/>
      <c r="K22" s="62"/>
    </row>
    <row r="23" spans="1:11" ht="15" hidden="1">
      <c r="A23" s="57"/>
      <c r="B23" s="2">
        <v>3150</v>
      </c>
      <c r="C23" s="4" t="s">
        <v>39</v>
      </c>
      <c r="D23" s="63"/>
      <c r="E23" s="61"/>
      <c r="F23" s="86"/>
      <c r="G23" s="86"/>
      <c r="H23" s="86"/>
      <c r="I23" s="86"/>
      <c r="J23" s="86"/>
      <c r="K23" s="63"/>
    </row>
    <row r="24" spans="1:11" ht="15" hidden="1">
      <c r="A24" s="57"/>
      <c r="B24" s="2">
        <v>3160</v>
      </c>
      <c r="C24" s="4" t="s">
        <v>97</v>
      </c>
      <c r="D24" s="62"/>
      <c r="E24" s="61"/>
      <c r="F24" s="83"/>
      <c r="G24" s="83"/>
      <c r="H24" s="83"/>
      <c r="I24" s="83"/>
      <c r="J24" s="83"/>
      <c r="K24" s="62"/>
    </row>
    <row r="25" spans="1:11" ht="15" hidden="1">
      <c r="A25" s="57"/>
      <c r="B25" s="2">
        <v>3210</v>
      </c>
      <c r="C25" s="4" t="s">
        <v>40</v>
      </c>
      <c r="D25" s="62"/>
      <c r="E25" s="61"/>
      <c r="F25" s="83"/>
      <c r="G25" s="83"/>
      <c r="H25" s="83"/>
      <c r="I25" s="83"/>
      <c r="J25" s="83"/>
      <c r="K25" s="62"/>
    </row>
    <row r="26" spans="1:11" ht="15" hidden="1">
      <c r="A26" s="57"/>
      <c r="B26" s="2">
        <v>3220</v>
      </c>
      <c r="C26" s="4" t="s">
        <v>41</v>
      </c>
      <c r="D26" s="62"/>
      <c r="E26" s="61"/>
      <c r="F26" s="83"/>
      <c r="G26" s="83"/>
      <c r="H26" s="83"/>
      <c r="I26" s="83"/>
      <c r="J26" s="83"/>
      <c r="K26" s="62"/>
    </row>
    <row r="27" spans="1:11" ht="26.25" hidden="1">
      <c r="A27" s="57"/>
      <c r="B27" s="2">
        <v>3230</v>
      </c>
      <c r="C27" s="4" t="s">
        <v>98</v>
      </c>
      <c r="D27" s="62"/>
      <c r="E27" s="61"/>
      <c r="F27" s="83"/>
      <c r="G27" s="83"/>
      <c r="H27" s="83"/>
      <c r="I27" s="83"/>
      <c r="J27" s="83"/>
      <c r="K27" s="62"/>
    </row>
    <row r="28" spans="1:11" ht="15" hidden="1">
      <c r="A28" s="57"/>
      <c r="B28" s="2">
        <v>3240</v>
      </c>
      <c r="C28" s="4" t="s">
        <v>42</v>
      </c>
      <c r="D28" s="62"/>
      <c r="E28" s="61"/>
      <c r="F28" s="83"/>
      <c r="G28" s="83"/>
      <c r="H28" s="83"/>
      <c r="I28" s="83"/>
      <c r="J28" s="83"/>
      <c r="K28" s="62"/>
    </row>
    <row r="29" spans="1:11" ht="15" hidden="1">
      <c r="A29" s="57"/>
      <c r="B29" s="2">
        <v>9000</v>
      </c>
      <c r="C29" s="4" t="s">
        <v>43</v>
      </c>
      <c r="D29" s="62"/>
      <c r="E29" s="61"/>
      <c r="F29" s="83"/>
      <c r="G29" s="83"/>
      <c r="H29" s="83"/>
      <c r="I29" s="83"/>
      <c r="J29" s="83"/>
      <c r="K29" s="62"/>
    </row>
    <row r="30" spans="1:11" ht="15">
      <c r="A30" s="414"/>
      <c r="B30" s="415"/>
      <c r="C30" s="87" t="s">
        <v>202</v>
      </c>
      <c r="D30" s="63">
        <f>D15</f>
        <v>210580</v>
      </c>
      <c r="E30" s="63">
        <f aca="true" t="shared" si="0" ref="E30:K30">E15</f>
        <v>210580</v>
      </c>
      <c r="F30" s="63">
        <f t="shared" si="0"/>
        <v>0</v>
      </c>
      <c r="G30" s="63">
        <f t="shared" si="0"/>
        <v>0</v>
      </c>
      <c r="H30" s="63">
        <f t="shared" si="0"/>
        <v>0</v>
      </c>
      <c r="I30" s="63">
        <f t="shared" si="0"/>
        <v>0</v>
      </c>
      <c r="J30" s="63">
        <f t="shared" si="0"/>
        <v>0</v>
      </c>
      <c r="K30" s="63">
        <f t="shared" si="0"/>
        <v>0</v>
      </c>
    </row>
    <row r="32" spans="1:8" ht="15">
      <c r="A32" s="11" t="s">
        <v>182</v>
      </c>
      <c r="B32" s="1" t="s">
        <v>291</v>
      </c>
      <c r="D32" s="1"/>
      <c r="E32" s="1"/>
      <c r="F32" s="1"/>
      <c r="G32" s="1"/>
      <c r="H32" s="1"/>
    </row>
    <row r="33" spans="1:13" ht="15.75" customHeight="1">
      <c r="A33" s="418" t="s">
        <v>246</v>
      </c>
      <c r="B33" s="349"/>
      <c r="C33" s="363" t="s">
        <v>84</v>
      </c>
      <c r="D33" s="363" t="s">
        <v>105</v>
      </c>
      <c r="E33" s="363"/>
      <c r="F33" s="363"/>
      <c r="G33" s="363"/>
      <c r="H33" s="363"/>
      <c r="I33" s="363" t="s">
        <v>115</v>
      </c>
      <c r="J33" s="363"/>
      <c r="K33" s="363"/>
      <c r="L33" s="363"/>
      <c r="M33" s="363"/>
    </row>
    <row r="34" spans="1:13" ht="57.75" customHeight="1">
      <c r="A34" s="416"/>
      <c r="B34" s="419"/>
      <c r="C34" s="416"/>
      <c r="D34" s="322" t="s">
        <v>82</v>
      </c>
      <c r="E34" s="322" t="s">
        <v>251</v>
      </c>
      <c r="F34" s="322" t="s">
        <v>116</v>
      </c>
      <c r="G34" s="322"/>
      <c r="H34" s="363" t="s">
        <v>252</v>
      </c>
      <c r="I34" s="322" t="s">
        <v>83</v>
      </c>
      <c r="J34" s="363" t="s">
        <v>253</v>
      </c>
      <c r="K34" s="322" t="s">
        <v>116</v>
      </c>
      <c r="L34" s="322"/>
      <c r="M34" s="363" t="s">
        <v>254</v>
      </c>
    </row>
    <row r="35" spans="1:13" ht="60" customHeight="1">
      <c r="A35" s="417"/>
      <c r="B35" s="350"/>
      <c r="C35" s="417"/>
      <c r="D35" s="322"/>
      <c r="E35" s="322"/>
      <c r="F35" s="2" t="s">
        <v>12</v>
      </c>
      <c r="G35" s="2" t="s">
        <v>13</v>
      </c>
      <c r="H35" s="364"/>
      <c r="I35" s="322"/>
      <c r="J35" s="364"/>
      <c r="K35" s="2" t="s">
        <v>12</v>
      </c>
      <c r="L35" s="2" t="s">
        <v>13</v>
      </c>
      <c r="M35" s="364"/>
    </row>
    <row r="36" spans="1:13" s="3" customFormat="1" ht="12.75">
      <c r="A36" s="420">
        <v>1</v>
      </c>
      <c r="B36" s="421"/>
      <c r="C36" s="40">
        <v>2</v>
      </c>
      <c r="D36" s="52">
        <v>3</v>
      </c>
      <c r="E36" s="2">
        <v>4</v>
      </c>
      <c r="F36" s="40">
        <v>5</v>
      </c>
      <c r="G36" s="52">
        <v>6</v>
      </c>
      <c r="H36" s="2">
        <v>7</v>
      </c>
      <c r="I36" s="40">
        <v>8</v>
      </c>
      <c r="J36" s="52">
        <v>9</v>
      </c>
      <c r="K36" s="2">
        <v>10</v>
      </c>
      <c r="L36" s="40">
        <v>11</v>
      </c>
      <c r="M36" s="52">
        <v>12</v>
      </c>
    </row>
    <row r="37" spans="1:13" ht="15" hidden="1">
      <c r="A37" s="57"/>
      <c r="B37" s="2"/>
      <c r="C37" s="67" t="s">
        <v>76</v>
      </c>
      <c r="D37" s="88"/>
      <c r="E37" s="88"/>
      <c r="F37" s="88"/>
      <c r="G37" s="88"/>
      <c r="H37" s="88"/>
      <c r="I37" s="88"/>
      <c r="J37" s="88"/>
      <c r="K37" s="88"/>
      <c r="L37" s="88"/>
      <c r="M37" s="88"/>
    </row>
    <row r="38" spans="1:13" ht="15" hidden="1">
      <c r="A38" s="57"/>
      <c r="B38" s="22" t="s">
        <v>35</v>
      </c>
      <c r="C38" s="4" t="s">
        <v>92</v>
      </c>
      <c r="D38" s="61"/>
      <c r="E38" s="63"/>
      <c r="F38" s="63"/>
      <c r="G38" s="63"/>
      <c r="H38" s="84">
        <f>D38-E38</f>
        <v>0</v>
      </c>
      <c r="I38" s="61"/>
      <c r="J38" s="63"/>
      <c r="K38" s="84"/>
      <c r="L38" s="63"/>
      <c r="M38" s="84">
        <f>I38-J38</f>
        <v>0</v>
      </c>
    </row>
    <row r="39" spans="1:13" ht="15" hidden="1">
      <c r="A39" s="57"/>
      <c r="B39" s="2">
        <v>2120</v>
      </c>
      <c r="C39" s="4" t="s">
        <v>93</v>
      </c>
      <c r="D39" s="61"/>
      <c r="E39" s="63"/>
      <c r="F39" s="63"/>
      <c r="G39" s="63"/>
      <c r="H39" s="84">
        <f>D39-E39</f>
        <v>0</v>
      </c>
      <c r="I39" s="61"/>
      <c r="J39" s="63"/>
      <c r="K39" s="84"/>
      <c r="L39" s="63"/>
      <c r="M39" s="84">
        <f>I39-J39</f>
        <v>0</v>
      </c>
    </row>
    <row r="40" spans="1:13" ht="15" hidden="1">
      <c r="A40" s="57"/>
      <c r="B40" s="2">
        <v>2210</v>
      </c>
      <c r="C40" s="4" t="s">
        <v>94</v>
      </c>
      <c r="D40" s="61"/>
      <c r="E40" s="84"/>
      <c r="F40" s="62">
        <f>E40</f>
        <v>0</v>
      </c>
      <c r="G40" s="63"/>
      <c r="H40" s="84">
        <f>D40-E40</f>
        <v>0</v>
      </c>
      <c r="I40" s="61"/>
      <c r="J40" s="62"/>
      <c r="K40" s="84">
        <f>J40</f>
        <v>0</v>
      </c>
      <c r="L40" s="63"/>
      <c r="M40" s="84">
        <f>I40-J40</f>
        <v>0</v>
      </c>
    </row>
    <row r="41" spans="1:13" ht="15" hidden="1">
      <c r="A41" s="57"/>
      <c r="B41" s="2">
        <v>2220</v>
      </c>
      <c r="C41" s="4" t="s">
        <v>33</v>
      </c>
      <c r="D41" s="61"/>
      <c r="E41" s="62"/>
      <c r="F41" s="62">
        <f>E41</f>
        <v>0</v>
      </c>
      <c r="G41" s="62"/>
      <c r="H41" s="62"/>
      <c r="I41" s="61"/>
      <c r="J41" s="62"/>
      <c r="K41" s="84">
        <f>J41</f>
        <v>0</v>
      </c>
      <c r="L41" s="62"/>
      <c r="M41" s="62"/>
    </row>
    <row r="42" spans="1:13" ht="15" hidden="1">
      <c r="A42" s="57"/>
      <c r="B42" s="2">
        <v>2230</v>
      </c>
      <c r="C42" s="4" t="s">
        <v>34</v>
      </c>
      <c r="D42" s="61"/>
      <c r="E42" s="62"/>
      <c r="F42" s="62">
        <f>E42</f>
        <v>0</v>
      </c>
      <c r="G42" s="62"/>
      <c r="H42" s="62"/>
      <c r="I42" s="61"/>
      <c r="J42" s="62"/>
      <c r="K42" s="84">
        <f>J42</f>
        <v>0</v>
      </c>
      <c r="L42" s="62"/>
      <c r="M42" s="62"/>
    </row>
    <row r="43" spans="1:13" ht="27">
      <c r="A43" s="412"/>
      <c r="B43" s="413"/>
      <c r="C43" s="145" t="s">
        <v>162</v>
      </c>
      <c r="D43" s="62"/>
      <c r="E43" s="61"/>
      <c r="F43" s="83"/>
      <c r="G43" s="62"/>
      <c r="H43" s="62"/>
      <c r="I43" s="62"/>
      <c r="J43" s="83"/>
      <c r="K43" s="84"/>
      <c r="L43" s="57"/>
      <c r="M43" s="57"/>
    </row>
    <row r="44" spans="1:13" ht="15">
      <c r="A44" s="320">
        <v>2800</v>
      </c>
      <c r="B44" s="321"/>
      <c r="C44" s="108" t="s">
        <v>161</v>
      </c>
      <c r="D44" s="62">
        <f>'2019-2(6.1;6.2;6.3,6.4)'!K9</f>
        <v>209333</v>
      </c>
      <c r="E44" s="61"/>
      <c r="F44" s="83"/>
      <c r="G44" s="83"/>
      <c r="H44" s="62">
        <f>D44</f>
        <v>209333</v>
      </c>
      <c r="I44" s="62">
        <f>'2019-2(6.1;6.2;6.3,6.4)'!L9</f>
        <v>243690</v>
      </c>
      <c r="J44" s="83"/>
      <c r="K44" s="84"/>
      <c r="L44" s="57"/>
      <c r="M44" s="133">
        <f>I44</f>
        <v>243690</v>
      </c>
    </row>
    <row r="45" spans="1:13" ht="15" hidden="1">
      <c r="A45" s="57"/>
      <c r="B45" s="2">
        <v>2800</v>
      </c>
      <c r="C45" s="4" t="s">
        <v>95</v>
      </c>
      <c r="D45" s="62">
        <f>'2019-2(6.1;6.2;6.3,6.4)'!K10</f>
        <v>209333</v>
      </c>
      <c r="E45" s="62"/>
      <c r="F45" s="62"/>
      <c r="G45" s="62"/>
      <c r="H45" s="62"/>
      <c r="I45" s="61"/>
      <c r="J45" s="62"/>
      <c r="K45" s="62"/>
      <c r="L45" s="62"/>
      <c r="M45" s="62"/>
    </row>
    <row r="46" spans="1:13" ht="15" hidden="1">
      <c r="A46" s="57"/>
      <c r="B46" s="2">
        <v>3110</v>
      </c>
      <c r="C46" s="4" t="s">
        <v>96</v>
      </c>
      <c r="D46" s="62">
        <f>'2019-2(6.1;6.2;6.3,6.4)'!K11</f>
        <v>0</v>
      </c>
      <c r="E46" s="62"/>
      <c r="F46" s="62"/>
      <c r="G46" s="62"/>
      <c r="H46" s="62"/>
      <c r="I46" s="61"/>
      <c r="J46" s="62"/>
      <c r="K46" s="62"/>
      <c r="L46" s="62"/>
      <c r="M46" s="62"/>
    </row>
    <row r="47" spans="1:13" ht="15" hidden="1">
      <c r="A47" s="57"/>
      <c r="B47" s="2">
        <v>3120</v>
      </c>
      <c r="C47" s="4" t="s">
        <v>36</v>
      </c>
      <c r="D47" s="62" t="e">
        <f>'2019-2(6.1;6.2;6.3,6.4)'!#REF!</f>
        <v>#REF!</v>
      </c>
      <c r="E47" s="62"/>
      <c r="F47" s="62"/>
      <c r="G47" s="62"/>
      <c r="H47" s="62"/>
      <c r="I47" s="61"/>
      <c r="J47" s="62"/>
      <c r="K47" s="62"/>
      <c r="L47" s="62"/>
      <c r="M47" s="62"/>
    </row>
    <row r="48" spans="1:13" ht="15" hidden="1">
      <c r="A48" s="57"/>
      <c r="B48" s="2">
        <v>3130</v>
      </c>
      <c r="C48" s="4" t="s">
        <v>37</v>
      </c>
      <c r="D48" s="62" t="e">
        <f>'2019-2(6.1;6.2;6.3,6.4)'!#REF!</f>
        <v>#REF!</v>
      </c>
      <c r="E48" s="62"/>
      <c r="F48" s="62"/>
      <c r="G48" s="62"/>
      <c r="H48" s="62"/>
      <c r="I48" s="61"/>
      <c r="J48" s="62"/>
      <c r="K48" s="62"/>
      <c r="L48" s="62"/>
      <c r="M48" s="62"/>
    </row>
    <row r="49" spans="1:13" ht="15" hidden="1">
      <c r="A49" s="57"/>
      <c r="B49" s="2">
        <v>3140</v>
      </c>
      <c r="C49" s="4" t="s">
        <v>38</v>
      </c>
      <c r="D49" s="62" t="e">
        <f>'2019-2(6.1;6.2;6.3,6.4)'!#REF!</f>
        <v>#REF!</v>
      </c>
      <c r="E49" s="62"/>
      <c r="F49" s="62"/>
      <c r="G49" s="62"/>
      <c r="H49" s="62"/>
      <c r="I49" s="61"/>
      <c r="J49" s="62"/>
      <c r="K49" s="62"/>
      <c r="L49" s="62"/>
      <c r="M49" s="62"/>
    </row>
    <row r="50" spans="1:13" ht="15" hidden="1">
      <c r="A50" s="57"/>
      <c r="B50" s="2">
        <v>3150</v>
      </c>
      <c r="C50" s="4" t="s">
        <v>39</v>
      </c>
      <c r="D50" s="62" t="e">
        <f>'2019-2(6.1;6.2;6.3,6.4)'!#REF!</f>
        <v>#REF!</v>
      </c>
      <c r="E50" s="63"/>
      <c r="F50" s="63"/>
      <c r="G50" s="63"/>
      <c r="H50" s="63"/>
      <c r="I50" s="61"/>
      <c r="J50" s="63"/>
      <c r="K50" s="63"/>
      <c r="L50" s="63"/>
      <c r="M50" s="63"/>
    </row>
    <row r="51" spans="1:13" ht="15" hidden="1">
      <c r="A51" s="57"/>
      <c r="B51" s="2">
        <v>3160</v>
      </c>
      <c r="C51" s="4" t="s">
        <v>97</v>
      </c>
      <c r="D51" s="62" t="e">
        <f>'2019-2(6.1;6.2;6.3,6.4)'!#REF!</f>
        <v>#REF!</v>
      </c>
      <c r="E51" s="62"/>
      <c r="F51" s="62"/>
      <c r="G51" s="62"/>
      <c r="H51" s="62"/>
      <c r="I51" s="61"/>
      <c r="J51" s="62"/>
      <c r="K51" s="62"/>
      <c r="L51" s="62"/>
      <c r="M51" s="62"/>
    </row>
    <row r="52" spans="1:13" ht="15" hidden="1">
      <c r="A52" s="57"/>
      <c r="B52" s="2">
        <v>3210</v>
      </c>
      <c r="C52" s="4" t="s">
        <v>40</v>
      </c>
      <c r="D52" s="62">
        <f>'2019-2(6.1;6.2;6.3,6.4)'!K17</f>
        <v>0</v>
      </c>
      <c r="E52" s="62"/>
      <c r="F52" s="62"/>
      <c r="G52" s="62"/>
      <c r="H52" s="62"/>
      <c r="I52" s="61"/>
      <c r="J52" s="62"/>
      <c r="K52" s="62"/>
      <c r="L52" s="62"/>
      <c r="M52" s="62"/>
    </row>
    <row r="53" spans="1:13" ht="15" hidden="1">
      <c r="A53" s="57"/>
      <c r="B53" s="2">
        <v>3220</v>
      </c>
      <c r="C53" s="4" t="s">
        <v>41</v>
      </c>
      <c r="D53" s="62">
        <f>'2019-2(6.1;6.2;6.3,6.4)'!K18</f>
        <v>0</v>
      </c>
      <c r="E53" s="62"/>
      <c r="F53" s="62"/>
      <c r="G53" s="62"/>
      <c r="H53" s="62"/>
      <c r="I53" s="61"/>
      <c r="J53" s="62"/>
      <c r="K53" s="62"/>
      <c r="L53" s="62"/>
      <c r="M53" s="62"/>
    </row>
    <row r="54" spans="1:13" ht="26.25" hidden="1">
      <c r="A54" s="57"/>
      <c r="B54" s="2">
        <v>3230</v>
      </c>
      <c r="C54" s="4" t="s">
        <v>98</v>
      </c>
      <c r="D54" s="62">
        <f>'2019-2(6.1;6.2;6.3,6.4)'!K19</f>
        <v>0</v>
      </c>
      <c r="E54" s="63"/>
      <c r="F54" s="63"/>
      <c r="G54" s="63"/>
      <c r="H54" s="63"/>
      <c r="I54" s="61"/>
      <c r="J54" s="63"/>
      <c r="K54" s="63"/>
      <c r="L54" s="63"/>
      <c r="M54" s="63"/>
    </row>
    <row r="55" spans="1:13" ht="15" hidden="1">
      <c r="A55" s="57"/>
      <c r="B55" s="2">
        <v>3240</v>
      </c>
      <c r="C55" s="4" t="s">
        <v>42</v>
      </c>
      <c r="D55" s="62">
        <f>'2019-2(6.1;6.2;6.3,6.4)'!K20</f>
        <v>0</v>
      </c>
      <c r="E55" s="62"/>
      <c r="F55" s="62"/>
      <c r="G55" s="62"/>
      <c r="H55" s="62"/>
      <c r="I55" s="61"/>
      <c r="J55" s="62"/>
      <c r="K55" s="62"/>
      <c r="L55" s="62"/>
      <c r="M55" s="62"/>
    </row>
    <row r="56" spans="1:13" ht="15" hidden="1">
      <c r="A56" s="57"/>
      <c r="B56" s="2">
        <v>9000</v>
      </c>
      <c r="C56" s="4" t="s">
        <v>43</v>
      </c>
      <c r="D56" s="62">
        <f>'2019-2(6.1;6.2;6.3,6.4)'!K21</f>
        <v>0</v>
      </c>
      <c r="E56" s="62"/>
      <c r="F56" s="62"/>
      <c r="G56" s="62"/>
      <c r="H56" s="62"/>
      <c r="I56" s="61"/>
      <c r="J56" s="62"/>
      <c r="K56" s="62"/>
      <c r="L56" s="62"/>
      <c r="M56" s="62"/>
    </row>
    <row r="57" spans="1:13" ht="15">
      <c r="A57" s="414"/>
      <c r="B57" s="415"/>
      <c r="C57" s="87" t="s">
        <v>202</v>
      </c>
      <c r="D57" s="63">
        <f>D44</f>
        <v>209333</v>
      </c>
      <c r="E57" s="63">
        <f aca="true" t="shared" si="1" ref="E57:M57">E44</f>
        <v>0</v>
      </c>
      <c r="F57" s="63">
        <f t="shared" si="1"/>
        <v>0</v>
      </c>
      <c r="G57" s="63">
        <f t="shared" si="1"/>
        <v>0</v>
      </c>
      <c r="H57" s="63">
        <f t="shared" si="1"/>
        <v>209333</v>
      </c>
      <c r="I57" s="63">
        <f t="shared" si="1"/>
        <v>243690</v>
      </c>
      <c r="J57" s="63">
        <f t="shared" si="1"/>
        <v>0</v>
      </c>
      <c r="K57" s="63">
        <f t="shared" si="1"/>
        <v>0</v>
      </c>
      <c r="L57" s="63">
        <f t="shared" si="1"/>
        <v>0</v>
      </c>
      <c r="M57" s="63">
        <f t="shared" si="1"/>
        <v>243690</v>
      </c>
    </row>
    <row r="59" spans="1:8" ht="15">
      <c r="A59" s="11" t="s">
        <v>183</v>
      </c>
      <c r="B59" s="1" t="s">
        <v>292</v>
      </c>
      <c r="D59" s="1"/>
      <c r="E59" s="1"/>
      <c r="F59" s="1"/>
      <c r="G59" s="1"/>
      <c r="H59" s="1"/>
    </row>
    <row r="60" ht="6" customHeight="1"/>
    <row r="61" spans="1:11" ht="101.25" customHeight="1">
      <c r="A61" s="320" t="s">
        <v>246</v>
      </c>
      <c r="B61" s="321"/>
      <c r="C61" s="2" t="s">
        <v>84</v>
      </c>
      <c r="D61" s="39" t="s">
        <v>118</v>
      </c>
      <c r="E61" s="2" t="s">
        <v>80</v>
      </c>
      <c r="F61" s="39" t="s">
        <v>128</v>
      </c>
      <c r="G61" s="39" t="s">
        <v>255</v>
      </c>
      <c r="H61" s="39" t="s">
        <v>256</v>
      </c>
      <c r="I61" s="2" t="s">
        <v>30</v>
      </c>
      <c r="J61" s="2" t="s">
        <v>117</v>
      </c>
      <c r="K61" s="9"/>
    </row>
    <row r="62" spans="1:11" ht="15.75" customHeight="1" hidden="1">
      <c r="A62" s="57"/>
      <c r="B62" s="2"/>
      <c r="C62" s="67" t="s">
        <v>76</v>
      </c>
      <c r="D62" s="2"/>
      <c r="E62" s="2"/>
      <c r="F62" s="2"/>
      <c r="G62" s="2"/>
      <c r="H62" s="2"/>
      <c r="I62" s="2"/>
      <c r="J62" s="2"/>
      <c r="K62" s="9"/>
    </row>
    <row r="63" spans="1:11" ht="15" hidden="1">
      <c r="A63" s="57"/>
      <c r="B63" s="22" t="s">
        <v>35</v>
      </c>
      <c r="C63" s="4" t="s">
        <v>92</v>
      </c>
      <c r="D63" s="84"/>
      <c r="E63" s="61"/>
      <c r="F63" s="85"/>
      <c r="G63" s="85"/>
      <c r="H63" s="85"/>
      <c r="I63" s="85"/>
      <c r="J63" s="85"/>
      <c r="K63" s="9"/>
    </row>
    <row r="64" spans="1:11" ht="15" hidden="1">
      <c r="A64" s="57"/>
      <c r="B64" s="2">
        <v>2120</v>
      </c>
      <c r="C64" s="4" t="s">
        <v>93</v>
      </c>
      <c r="D64" s="84"/>
      <c r="E64" s="61"/>
      <c r="F64" s="85"/>
      <c r="G64" s="85"/>
      <c r="H64" s="85"/>
      <c r="I64" s="85"/>
      <c r="J64" s="85"/>
      <c r="K64" s="9"/>
    </row>
    <row r="65" spans="1:11" ht="15" hidden="1">
      <c r="A65" s="57"/>
      <c r="B65" s="2">
        <v>2210</v>
      </c>
      <c r="C65" s="4" t="s">
        <v>94</v>
      </c>
      <c r="D65" s="84"/>
      <c r="E65" s="61"/>
      <c r="F65" s="85"/>
      <c r="G65" s="85"/>
      <c r="H65" s="85"/>
      <c r="I65" s="85"/>
      <c r="J65" s="85"/>
      <c r="K65" s="9"/>
    </row>
    <row r="66" spans="1:11" ht="15" hidden="1">
      <c r="A66" s="57"/>
      <c r="B66" s="2">
        <v>2220</v>
      </c>
      <c r="C66" s="4" t="s">
        <v>33</v>
      </c>
      <c r="D66" s="62"/>
      <c r="E66" s="61"/>
      <c r="F66" s="83"/>
      <c r="G66" s="83"/>
      <c r="H66" s="83"/>
      <c r="I66" s="83"/>
      <c r="J66" s="83"/>
      <c r="K66" s="9"/>
    </row>
    <row r="67" spans="1:11" ht="15" hidden="1">
      <c r="A67" s="57"/>
      <c r="B67" s="2">
        <v>2230</v>
      </c>
      <c r="C67" s="4" t="s">
        <v>34</v>
      </c>
      <c r="D67" s="62"/>
      <c r="E67" s="61"/>
      <c r="F67" s="83"/>
      <c r="G67" s="83"/>
      <c r="H67" s="83"/>
      <c r="I67" s="83"/>
      <c r="J67" s="83"/>
      <c r="K67" s="9"/>
    </row>
    <row r="68" spans="1:11" ht="15" hidden="1">
      <c r="A68" s="57"/>
      <c r="B68" s="118"/>
      <c r="C68" s="118" t="s">
        <v>76</v>
      </c>
      <c r="D68" s="62"/>
      <c r="E68" s="61"/>
      <c r="F68" s="83"/>
      <c r="G68" s="83"/>
      <c r="H68" s="83"/>
      <c r="I68" s="83"/>
      <c r="J68" s="83"/>
      <c r="K68" s="9"/>
    </row>
    <row r="69" spans="1:10" ht="27">
      <c r="A69" s="412"/>
      <c r="B69" s="413"/>
      <c r="C69" s="145" t="s">
        <v>162</v>
      </c>
      <c r="D69" s="62"/>
      <c r="E69" s="61"/>
      <c r="F69" s="83"/>
      <c r="G69" s="83"/>
      <c r="H69" s="83"/>
      <c r="I69" s="83"/>
      <c r="J69" s="83"/>
    </row>
    <row r="70" spans="1:10" ht="15">
      <c r="A70" s="320">
        <v>2800</v>
      </c>
      <c r="B70" s="321"/>
      <c r="C70" s="108" t="s">
        <v>161</v>
      </c>
      <c r="D70" s="62">
        <v>210580</v>
      </c>
      <c r="E70" s="61">
        <v>210580</v>
      </c>
      <c r="F70" s="83"/>
      <c r="G70" s="83"/>
      <c r="H70" s="83"/>
      <c r="I70" s="83"/>
      <c r="J70" s="83"/>
    </row>
    <row r="71" spans="1:10" ht="15" hidden="1">
      <c r="A71" s="57"/>
      <c r="B71" s="2"/>
      <c r="C71" s="118"/>
      <c r="D71" s="84"/>
      <c r="E71" s="61"/>
      <c r="F71" s="85"/>
      <c r="G71" s="83"/>
      <c r="H71" s="83"/>
      <c r="I71" s="83"/>
      <c r="J71" s="83"/>
    </row>
    <row r="72" spans="1:10" ht="15" hidden="1">
      <c r="A72" s="57"/>
      <c r="B72" s="2"/>
      <c r="C72" s="4"/>
      <c r="D72" s="62"/>
      <c r="E72" s="62"/>
      <c r="F72" s="83"/>
      <c r="G72" s="83"/>
      <c r="H72" s="83"/>
      <c r="I72" s="83"/>
      <c r="J72" s="83"/>
    </row>
    <row r="73" spans="1:10" ht="15" hidden="1">
      <c r="A73" s="57"/>
      <c r="B73" s="2">
        <v>2800</v>
      </c>
      <c r="C73" s="4" t="s">
        <v>95</v>
      </c>
      <c r="D73" s="62"/>
      <c r="E73" s="61"/>
      <c r="F73" s="83"/>
      <c r="G73" s="83"/>
      <c r="H73" s="83"/>
      <c r="I73" s="83"/>
      <c r="J73" s="83"/>
    </row>
    <row r="74" spans="1:10" ht="15" hidden="1">
      <c r="A74" s="57"/>
      <c r="B74" s="2">
        <v>3110</v>
      </c>
      <c r="C74" s="4" t="s">
        <v>96</v>
      </c>
      <c r="D74" s="62"/>
      <c r="E74" s="61"/>
      <c r="F74" s="83"/>
      <c r="G74" s="83"/>
      <c r="H74" s="83"/>
      <c r="I74" s="83"/>
      <c r="J74" s="83"/>
    </row>
    <row r="75" spans="1:10" ht="15" hidden="1">
      <c r="A75" s="57"/>
      <c r="B75" s="2">
        <v>3120</v>
      </c>
      <c r="C75" s="4" t="s">
        <v>36</v>
      </c>
      <c r="D75" s="62"/>
      <c r="E75" s="61"/>
      <c r="F75" s="83"/>
      <c r="G75" s="83"/>
      <c r="H75" s="83"/>
      <c r="I75" s="83"/>
      <c r="J75" s="83"/>
    </row>
    <row r="76" spans="1:10" ht="15" hidden="1">
      <c r="A76" s="57"/>
      <c r="B76" s="2">
        <v>3130</v>
      </c>
      <c r="C76" s="4" t="s">
        <v>37</v>
      </c>
      <c r="D76" s="62"/>
      <c r="E76" s="61"/>
      <c r="F76" s="83"/>
      <c r="G76" s="83"/>
      <c r="H76" s="83"/>
      <c r="I76" s="83"/>
      <c r="J76" s="83"/>
    </row>
    <row r="77" spans="1:10" ht="15" hidden="1">
      <c r="A77" s="57"/>
      <c r="B77" s="2">
        <v>3140</v>
      </c>
      <c r="C77" s="4" t="s">
        <v>38</v>
      </c>
      <c r="D77" s="62"/>
      <c r="E77" s="61"/>
      <c r="F77" s="83"/>
      <c r="G77" s="83"/>
      <c r="H77" s="83"/>
      <c r="I77" s="83"/>
      <c r="J77" s="83"/>
    </row>
    <row r="78" spans="1:10" ht="15" hidden="1">
      <c r="A78" s="57"/>
      <c r="B78" s="2">
        <v>3150</v>
      </c>
      <c r="C78" s="4" t="s">
        <v>39</v>
      </c>
      <c r="D78" s="63"/>
      <c r="E78" s="61"/>
      <c r="F78" s="86"/>
      <c r="G78" s="83"/>
      <c r="H78" s="83"/>
      <c r="I78" s="83"/>
      <c r="J78" s="83"/>
    </row>
    <row r="79" spans="1:10" ht="15" hidden="1">
      <c r="A79" s="57"/>
      <c r="B79" s="2">
        <v>3160</v>
      </c>
      <c r="C79" s="4" t="s">
        <v>97</v>
      </c>
      <c r="D79" s="62"/>
      <c r="E79" s="61"/>
      <c r="F79" s="83"/>
      <c r="G79" s="83"/>
      <c r="H79" s="83"/>
      <c r="I79" s="83"/>
      <c r="J79" s="83"/>
    </row>
    <row r="80" spans="1:10" ht="15" hidden="1">
      <c r="A80" s="57"/>
      <c r="B80" s="2">
        <v>3210</v>
      </c>
      <c r="C80" s="4" t="s">
        <v>40</v>
      </c>
      <c r="D80" s="62"/>
      <c r="E80" s="61"/>
      <c r="F80" s="83"/>
      <c r="G80" s="85"/>
      <c r="H80" s="85"/>
      <c r="I80" s="85"/>
      <c r="J80" s="85"/>
    </row>
    <row r="81" spans="1:10" ht="15" hidden="1">
      <c r="A81" s="57"/>
      <c r="B81" s="2">
        <v>3220</v>
      </c>
      <c r="C81" s="4" t="s">
        <v>41</v>
      </c>
      <c r="D81" s="62"/>
      <c r="E81" s="61"/>
      <c r="F81" s="83"/>
      <c r="G81" s="83"/>
      <c r="H81" s="83"/>
      <c r="I81" s="83"/>
      <c r="J81" s="83"/>
    </row>
    <row r="82" spans="1:10" ht="26.25" hidden="1">
      <c r="A82" s="57"/>
      <c r="B82" s="2">
        <v>3230</v>
      </c>
      <c r="C82" s="4" t="s">
        <v>98</v>
      </c>
      <c r="D82" s="62"/>
      <c r="E82" s="61"/>
      <c r="F82" s="83"/>
      <c r="G82" s="83"/>
      <c r="H82" s="83"/>
      <c r="I82" s="83"/>
      <c r="J82" s="83"/>
    </row>
    <row r="83" spans="1:10" ht="15" hidden="1">
      <c r="A83" s="57"/>
      <c r="B83" s="2">
        <v>3240</v>
      </c>
      <c r="C83" s="4" t="s">
        <v>42</v>
      </c>
      <c r="D83" s="62"/>
      <c r="E83" s="61"/>
      <c r="F83" s="83"/>
      <c r="G83" s="83"/>
      <c r="H83" s="83"/>
      <c r="I83" s="83"/>
      <c r="J83" s="83"/>
    </row>
    <row r="84" spans="1:10" ht="15" hidden="1">
      <c r="A84" s="57"/>
      <c r="B84" s="2">
        <v>9000</v>
      </c>
      <c r="C84" s="4" t="s">
        <v>43</v>
      </c>
      <c r="D84" s="62"/>
      <c r="E84" s="61"/>
      <c r="F84" s="83"/>
      <c r="G84" s="83"/>
      <c r="H84" s="83"/>
      <c r="I84" s="83"/>
      <c r="J84" s="83"/>
    </row>
    <row r="85" spans="1:10" ht="15" hidden="1">
      <c r="A85" s="57"/>
      <c r="B85" s="35"/>
      <c r="C85" s="87" t="s">
        <v>2</v>
      </c>
      <c r="D85" s="63" t="e">
        <f>#REF!</f>
        <v>#REF!</v>
      </c>
      <c r="E85" s="63" t="e">
        <f>#REF!</f>
        <v>#REF!</v>
      </c>
      <c r="F85" s="63" t="e">
        <f>#REF!</f>
        <v>#REF!</v>
      </c>
      <c r="G85" s="83"/>
      <c r="H85" s="83"/>
      <c r="I85" s="83"/>
      <c r="J85" s="83"/>
    </row>
    <row r="86" spans="1:10" ht="15" hidden="1">
      <c r="A86" s="57"/>
      <c r="B86" s="2">
        <v>3140</v>
      </c>
      <c r="C86" s="4" t="s">
        <v>38</v>
      </c>
      <c r="D86" s="62"/>
      <c r="E86" s="61"/>
      <c r="F86" s="83"/>
      <c r="G86" s="83"/>
      <c r="H86" s="83"/>
      <c r="I86" s="83"/>
      <c r="J86" s="83"/>
    </row>
    <row r="87" spans="1:10" ht="15" hidden="1">
      <c r="A87" s="57"/>
      <c r="B87" s="2">
        <v>3150</v>
      </c>
      <c r="C87" s="4" t="s">
        <v>39</v>
      </c>
      <c r="D87" s="63"/>
      <c r="E87" s="61"/>
      <c r="F87" s="86"/>
      <c r="G87" s="86"/>
      <c r="H87" s="86"/>
      <c r="I87" s="86"/>
      <c r="J87" s="86"/>
    </row>
    <row r="88" spans="1:10" ht="15" hidden="1">
      <c r="A88" s="57"/>
      <c r="B88" s="2">
        <v>3160</v>
      </c>
      <c r="C88" s="4" t="s">
        <v>97</v>
      </c>
      <c r="D88" s="62"/>
      <c r="E88" s="61"/>
      <c r="F88" s="83"/>
      <c r="G88" s="83"/>
      <c r="H88" s="83"/>
      <c r="I88" s="83"/>
      <c r="J88" s="83"/>
    </row>
    <row r="89" spans="1:10" ht="15" hidden="1">
      <c r="A89" s="57"/>
      <c r="B89" s="2">
        <v>3210</v>
      </c>
      <c r="C89" s="4" t="s">
        <v>40</v>
      </c>
      <c r="D89" s="62"/>
      <c r="E89" s="61"/>
      <c r="F89" s="83"/>
      <c r="G89" s="83"/>
      <c r="H89" s="83"/>
      <c r="I89" s="83"/>
      <c r="J89" s="83"/>
    </row>
    <row r="90" spans="1:10" ht="15" hidden="1">
      <c r="A90" s="57"/>
      <c r="B90" s="2">
        <v>3220</v>
      </c>
      <c r="C90" s="4" t="s">
        <v>41</v>
      </c>
      <c r="D90" s="62"/>
      <c r="E90" s="61"/>
      <c r="F90" s="83"/>
      <c r="G90" s="83"/>
      <c r="H90" s="83"/>
      <c r="I90" s="83"/>
      <c r="J90" s="83"/>
    </row>
    <row r="91" spans="1:10" ht="26.25" hidden="1">
      <c r="A91" s="57"/>
      <c r="B91" s="2">
        <v>3230</v>
      </c>
      <c r="C91" s="4" t="s">
        <v>98</v>
      </c>
      <c r="D91" s="62"/>
      <c r="E91" s="61"/>
      <c r="F91" s="83"/>
      <c r="G91" s="83"/>
      <c r="H91" s="83"/>
      <c r="I91" s="83"/>
      <c r="J91" s="83"/>
    </row>
    <row r="92" spans="1:10" ht="15" hidden="1">
      <c r="A92" s="57"/>
      <c r="B92" s="2">
        <v>3240</v>
      </c>
      <c r="C92" s="4" t="s">
        <v>42</v>
      </c>
      <c r="D92" s="62"/>
      <c r="E92" s="61"/>
      <c r="F92" s="83"/>
      <c r="G92" s="83"/>
      <c r="H92" s="83"/>
      <c r="I92" s="83"/>
      <c r="J92" s="83"/>
    </row>
    <row r="93" spans="1:10" ht="15" hidden="1">
      <c r="A93" s="57"/>
      <c r="B93" s="2">
        <v>9000</v>
      </c>
      <c r="C93" s="4" t="s">
        <v>43</v>
      </c>
      <c r="D93" s="62"/>
      <c r="E93" s="61"/>
      <c r="F93" s="83"/>
      <c r="G93" s="83"/>
      <c r="H93" s="83"/>
      <c r="I93" s="83"/>
      <c r="J93" s="83"/>
    </row>
    <row r="94" spans="1:10" ht="15">
      <c r="A94" s="414"/>
      <c r="B94" s="415"/>
      <c r="C94" s="87" t="s">
        <v>202</v>
      </c>
      <c r="D94" s="63">
        <f>D70</f>
        <v>210580</v>
      </c>
      <c r="E94" s="63">
        <f aca="true" t="shared" si="2" ref="E94:J94">E70</f>
        <v>210580</v>
      </c>
      <c r="F94" s="63">
        <f t="shared" si="2"/>
        <v>0</v>
      </c>
      <c r="G94" s="63">
        <f t="shared" si="2"/>
        <v>0</v>
      </c>
      <c r="H94" s="63">
        <f t="shared" si="2"/>
        <v>0</v>
      </c>
      <c r="I94" s="63">
        <f t="shared" si="2"/>
        <v>0</v>
      </c>
      <c r="J94" s="63">
        <f t="shared" si="2"/>
        <v>0</v>
      </c>
    </row>
  </sheetData>
  <sheetProtection/>
  <mergeCells count="34">
    <mergeCell ref="A57:B57"/>
    <mergeCell ref="A33:B35"/>
    <mergeCell ref="A36:B36"/>
    <mergeCell ref="H5:H6"/>
    <mergeCell ref="B2:C2"/>
    <mergeCell ref="C5:C6"/>
    <mergeCell ref="D5:D6"/>
    <mergeCell ref="E5:E6"/>
    <mergeCell ref="F5:F6"/>
    <mergeCell ref="G5:G6"/>
    <mergeCell ref="I5:J5"/>
    <mergeCell ref="K5:K6"/>
    <mergeCell ref="A7:B7"/>
    <mergeCell ref="A14:B14"/>
    <mergeCell ref="A15:B15"/>
    <mergeCell ref="A5:B6"/>
    <mergeCell ref="J34:J35"/>
    <mergeCell ref="K34:L34"/>
    <mergeCell ref="M34:M35"/>
    <mergeCell ref="A30:B30"/>
    <mergeCell ref="A43:B43"/>
    <mergeCell ref="A44:B44"/>
    <mergeCell ref="C33:C35"/>
    <mergeCell ref="D33:H33"/>
    <mergeCell ref="A61:B61"/>
    <mergeCell ref="A69:B69"/>
    <mergeCell ref="A70:B70"/>
    <mergeCell ref="A94:B94"/>
    <mergeCell ref="I33:M33"/>
    <mergeCell ref="D34:D35"/>
    <mergeCell ref="E34:E35"/>
    <mergeCell ref="F34:G34"/>
    <mergeCell ref="H34:H35"/>
    <mergeCell ref="I34:I35"/>
  </mergeCells>
  <printOptions horizontalCentered="1"/>
  <pageMargins left="0" right="0" top="0.37" bottom="0" header="0" footer="0"/>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Sumy OFU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Snitnikova</dc:creator>
  <cp:keywords/>
  <dc:description/>
  <cp:lastModifiedBy>Цилюрик Віталій Вікторович</cp:lastModifiedBy>
  <cp:lastPrinted>2018-11-15T09:06:09Z</cp:lastPrinted>
  <dcterms:created xsi:type="dcterms:W3CDTF">2001-10-02T09:04:24Z</dcterms:created>
  <dcterms:modified xsi:type="dcterms:W3CDTF">2019-03-01T13:26:12Z</dcterms:modified>
  <cp:category/>
  <cp:version/>
  <cp:contentType/>
  <cp:contentStatus/>
</cp:coreProperties>
</file>