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2016" sheetId="1" r:id="rId1"/>
  </sheets>
  <definedNames>
    <definedName name="_xlnm.Print_Area" localSheetId="0">'2016'!$A$1:$I$87</definedName>
  </definedNames>
  <calcPr fullCalcOnLoad="1"/>
</workbook>
</file>

<file path=xl/sharedStrings.xml><?xml version="1.0" encoding="utf-8"?>
<sst xmlns="http://schemas.openxmlformats.org/spreadsheetml/2006/main" count="97" uniqueCount="49">
  <si>
    <t>(найменування головного розпорядника коштів державного бюджету)</t>
  </si>
  <si>
    <t>(тис. грн.)</t>
  </si>
  <si>
    <t>Код програмної 
класифікації 
видатків та 
кредитування 
бюджету/ код 
економічної 
класифікації 
видатків
бюджету або код
кредитування</t>
  </si>
  <si>
    <t xml:space="preserve">Код 
функціональної
класифікації 
видатків та 
кредитування 
бюджету
 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</si>
  <si>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</si>
  <si>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</si>
  <si>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</si>
  <si>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</si>
  <si>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 xml:space="preserve">Видатки всього за головним розпорядником коштів державного бюджету: </t>
  </si>
  <si>
    <t>2110</t>
  </si>
  <si>
    <t>2120</t>
  </si>
  <si>
    <t>2210</t>
  </si>
  <si>
    <t>2220</t>
  </si>
  <si>
    <t>2230</t>
  </si>
  <si>
    <t>2240</t>
  </si>
  <si>
    <t>2250</t>
  </si>
  <si>
    <t>2260</t>
  </si>
  <si>
    <t>2270</t>
  </si>
  <si>
    <t>2281</t>
  </si>
  <si>
    <t>2282</t>
  </si>
  <si>
    <t>2630</t>
  </si>
  <si>
    <t>2700</t>
  </si>
  <si>
    <t>2800</t>
  </si>
  <si>
    <t>3110</t>
  </si>
  <si>
    <t>3120</t>
  </si>
  <si>
    <t>3130</t>
  </si>
  <si>
    <t>3140</t>
  </si>
  <si>
    <t>3160</t>
  </si>
  <si>
    <t>3210</t>
  </si>
  <si>
    <t>в т. ч. за бюджетними програмами</t>
  </si>
  <si>
    <t>Код бюджетної програми</t>
  </si>
  <si>
    <t>Інформація про бюджет за бюджетними програмами  за 2017 рік</t>
  </si>
  <si>
    <t>Відділ культури та туризму Сумської міської ради</t>
  </si>
  <si>
    <t>план на 2017 рік з урахуванням внесених змін</t>
  </si>
  <si>
    <t>касове виконання за 2017 рік</t>
  </si>
  <si>
    <t>Керівництво і управління у відповідній сфері у містах, селищах, селах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</si>
  <si>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</si>
  <si>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</si>
  <si>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</si>
  <si>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</si>
  <si>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2414100</t>
  </si>
  <si>
    <t>Школи естетичного виховання дітей</t>
  </si>
  <si>
    <t>2414200</t>
  </si>
  <si>
    <t>Інші культурно-освітні заклади та заходи</t>
  </si>
  <si>
    <t>2417410</t>
  </si>
  <si>
    <t>Заходи з енергозбереження</t>
  </si>
  <si>
    <t xml:space="preserve"> </t>
  </si>
  <si>
    <t xml:space="preserve">Керівник бухгалтерської служби </t>
  </si>
  <si>
    <t>Р.А.Гулякіна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</si>
</sst>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_₴_-;\-* #,##0.00_₴_-;_-* &quot;-&quot;??_₴_-;_-@_-"/>
    <numFmt numFmtId="173" formatCode="_-* #,##0.00_р_._-;\-* #,##0.00_р_._-;_-* &quot;-&quot;??_р_._-;_-@_-"/>
    <numFmt numFmtId="174" formatCode="_-* #,##0.0_р_._-;\-* #,##0.0_р_._-;_-* &quot;-&quot;??_р_._-;_-@_-"/>
    <numFmt numFmtId="175" formatCode="* #,##0.00;* \-#,##0.00;* &quot;-&quot;??;@"/>
    <numFmt numFmtId="176" formatCode="#,##0.0_₴"/>
    <numFmt numFmtId="177" formatCode="_-* #,##0.0\ _г_р_н_._-;\-* #,##0.0\ _г_р_н_._-;_-* &quot;-&quot;?\ _г_р_н_._-;_-@_-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  <numFmt numFmtId="181" formatCode="[$€-2]\ ###,000_);[Red]\([$€-2]\ ###,000\)"/>
    <numFmt numFmtId="182" formatCode="_-* #,##0.0\ _₽_-;\-* #,##0.0\ _₽_-;_-* &quot;-&quot;?\ _₽_-;_-@_-"/>
    <numFmt numFmtId="183" formatCode="[$-FC19]d\ mmmm\ yyyy\ &quot;г.&quot;"/>
    <numFmt numFmtId="184" formatCode="0.0"/>
  </numFmts>
  <fonts count="53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49" fontId="2" fillId="33" borderId="0" xfId="58" applyNumberFormat="1" applyFont="1" applyFill="1" applyAlignment="1">
      <alignment horizontal="right"/>
    </xf>
    <xf numFmtId="173" fontId="47" fillId="33" borderId="0" xfId="58" applyNumberFormat="1" applyFont="1" applyFill="1" applyAlignment="1">
      <alignment/>
    </xf>
    <xf numFmtId="173" fontId="2" fillId="33" borderId="0" xfId="58" applyNumberFormat="1" applyFont="1" applyFill="1" applyAlignment="1">
      <alignment/>
    </xf>
    <xf numFmtId="0" fontId="48" fillId="33" borderId="0" xfId="0" applyFont="1" applyFill="1" applyAlignment="1">
      <alignment/>
    </xf>
    <xf numFmtId="49" fontId="2" fillId="33" borderId="0" xfId="58" applyNumberFormat="1" applyFont="1" applyFill="1" applyBorder="1" applyAlignment="1">
      <alignment horizontal="right" wrapText="1"/>
    </xf>
    <xf numFmtId="173" fontId="47" fillId="33" borderId="0" xfId="58" applyNumberFormat="1" applyFont="1" applyFill="1" applyBorder="1" applyAlignment="1">
      <alignment horizontal="center"/>
    </xf>
    <xf numFmtId="173" fontId="2" fillId="33" borderId="0" xfId="58" applyNumberFormat="1" applyFont="1" applyFill="1" applyBorder="1" applyAlignment="1">
      <alignment horizontal="center"/>
    </xf>
    <xf numFmtId="0" fontId="49" fillId="33" borderId="0" xfId="0" applyFont="1" applyFill="1" applyAlignment="1">
      <alignment/>
    </xf>
    <xf numFmtId="173" fontId="3" fillId="33" borderId="10" xfId="58" applyNumberFormat="1" applyFont="1" applyFill="1" applyBorder="1" applyAlignment="1">
      <alignment horizontal="center" vertical="center" wrapText="1"/>
    </xf>
    <xf numFmtId="49" fontId="2" fillId="33" borderId="10" xfId="58" applyNumberFormat="1" applyFont="1" applyFill="1" applyBorder="1" applyAlignment="1">
      <alignment horizontal="center"/>
    </xf>
    <xf numFmtId="49" fontId="2" fillId="33" borderId="10" xfId="58" applyNumberFormat="1" applyFont="1" applyFill="1" applyBorder="1" applyAlignment="1">
      <alignment horizontal="right" wrapText="1"/>
    </xf>
    <xf numFmtId="173" fontId="47" fillId="33" borderId="10" xfId="58" applyNumberFormat="1" applyFont="1" applyFill="1" applyBorder="1" applyAlignment="1">
      <alignment wrapText="1"/>
    </xf>
    <xf numFmtId="174" fontId="2" fillId="33" borderId="10" xfId="58" applyNumberFormat="1" applyFont="1" applyFill="1" applyBorder="1" applyAlignment="1">
      <alignment wrapText="1"/>
    </xf>
    <xf numFmtId="49" fontId="4" fillId="33" borderId="10" xfId="58" applyNumberFormat="1" applyFont="1" applyFill="1" applyBorder="1" applyAlignment="1">
      <alignment horizontal="right" wrapText="1"/>
    </xf>
    <xf numFmtId="49" fontId="3" fillId="33" borderId="10" xfId="58" applyNumberFormat="1" applyFont="1" applyFill="1" applyBorder="1" applyAlignment="1">
      <alignment horizontal="right" wrapText="1"/>
    </xf>
    <xf numFmtId="173" fontId="3" fillId="33" borderId="10" xfId="58" applyNumberFormat="1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 applyProtection="1">
      <alignment horizontal="right"/>
      <protection/>
    </xf>
    <xf numFmtId="176" fontId="2" fillId="33" borderId="10" xfId="58" applyNumberFormat="1" applyFont="1" applyFill="1" applyBorder="1" applyAlignment="1">
      <alignment horizontal="right" wrapText="1"/>
    </xf>
    <xf numFmtId="173" fontId="3" fillId="33" borderId="10" xfId="58" applyNumberFormat="1" applyFont="1" applyFill="1" applyBorder="1" applyAlignment="1">
      <alignment wrapText="1"/>
    </xf>
    <xf numFmtId="173" fontId="47" fillId="33" borderId="10" xfId="58" applyNumberFormat="1" applyFont="1" applyFill="1" applyBorder="1" applyAlignment="1">
      <alignment horizontal="center" wrapText="1"/>
    </xf>
    <xf numFmtId="173" fontId="47" fillId="33" borderId="0" xfId="58" applyNumberFormat="1" applyFont="1" applyFill="1" applyBorder="1" applyAlignment="1">
      <alignment wrapText="1"/>
    </xf>
    <xf numFmtId="173" fontId="2" fillId="33" borderId="0" xfId="58" applyNumberFormat="1" applyFont="1" applyFill="1" applyBorder="1" applyAlignment="1">
      <alignment wrapText="1"/>
    </xf>
    <xf numFmtId="173" fontId="5" fillId="33" borderId="0" xfId="58" applyNumberFormat="1" applyFont="1" applyFill="1" applyAlignment="1">
      <alignment/>
    </xf>
    <xf numFmtId="173" fontId="50" fillId="33" borderId="0" xfId="58" applyNumberFormat="1" applyFont="1" applyFill="1" applyAlignment="1">
      <alignment/>
    </xf>
    <xf numFmtId="173" fontId="3" fillId="33" borderId="0" xfId="58" applyNumberFormat="1" applyFont="1" applyFill="1" applyAlignment="1">
      <alignment/>
    </xf>
    <xf numFmtId="49" fontId="5" fillId="33" borderId="0" xfId="58" applyNumberFormat="1" applyFont="1" applyFill="1" applyAlignment="1">
      <alignment horizontal="right"/>
    </xf>
    <xf numFmtId="0" fontId="51" fillId="33" borderId="0" xfId="0" applyFont="1" applyFill="1" applyAlignment="1">
      <alignment horizontal="right"/>
    </xf>
    <xf numFmtId="174" fontId="6" fillId="33" borderId="10" xfId="58" applyNumberFormat="1" applyFont="1" applyFill="1" applyBorder="1" applyAlignment="1">
      <alignment horizontal="right" wrapText="1"/>
    </xf>
    <xf numFmtId="0" fontId="51" fillId="34" borderId="10" xfId="0" applyFont="1" applyFill="1" applyBorder="1" applyAlignment="1">
      <alignment horizontal="right" wrapText="1"/>
    </xf>
    <xf numFmtId="0" fontId="51" fillId="34" borderId="10" xfId="0" applyFont="1" applyFill="1" applyBorder="1" applyAlignment="1">
      <alignment horizontal="justify" wrapText="1"/>
    </xf>
    <xf numFmtId="174" fontId="3" fillId="33" borderId="10" xfId="58" applyNumberFormat="1" applyFont="1" applyFill="1" applyBorder="1" applyAlignment="1">
      <alignment horizontal="right" wrapText="1"/>
    </xf>
    <xf numFmtId="174" fontId="2" fillId="33" borderId="10" xfId="58" applyNumberFormat="1" applyFont="1" applyFill="1" applyBorder="1" applyAlignment="1">
      <alignment horizontal="right" wrapText="1"/>
    </xf>
    <xf numFmtId="173" fontId="2" fillId="33" borderId="10" xfId="58" applyNumberFormat="1" applyFont="1" applyFill="1" applyBorder="1" applyAlignment="1">
      <alignment horizontal="right"/>
    </xf>
    <xf numFmtId="173" fontId="2" fillId="33" borderId="10" xfId="58" applyNumberFormat="1" applyFont="1" applyFill="1" applyBorder="1" applyAlignment="1">
      <alignment horizontal="right" wrapText="1"/>
    </xf>
    <xf numFmtId="0" fontId="51" fillId="34" borderId="10" xfId="0" applyFont="1" applyFill="1" applyBorder="1" applyAlignment="1">
      <alignment horizontal="center" wrapText="1"/>
    </xf>
    <xf numFmtId="0" fontId="3" fillId="33" borderId="10" xfId="58" applyNumberFormat="1" applyFont="1" applyFill="1" applyBorder="1" applyAlignment="1">
      <alignment horizontal="center" wrapText="1"/>
    </xf>
    <xf numFmtId="1" fontId="3" fillId="33" borderId="10" xfId="58" applyNumberFormat="1" applyFont="1" applyFill="1" applyBorder="1" applyAlignment="1">
      <alignment horizontal="center" wrapText="1"/>
    </xf>
    <xf numFmtId="174" fontId="5" fillId="33" borderId="10" xfId="58" applyNumberFormat="1" applyFont="1" applyFill="1" applyBorder="1" applyAlignment="1">
      <alignment horizontal="right" wrapText="1"/>
    </xf>
    <xf numFmtId="173" fontId="3" fillId="33" borderId="10" xfId="58" applyNumberFormat="1" applyFont="1" applyFill="1" applyBorder="1" applyAlignment="1">
      <alignment wrapText="1"/>
    </xf>
    <xf numFmtId="173" fontId="5" fillId="33" borderId="11" xfId="58" applyNumberFormat="1" applyFont="1" applyFill="1" applyBorder="1" applyAlignment="1">
      <alignment horizontal="justify" wrapText="1"/>
    </xf>
    <xf numFmtId="173" fontId="5" fillId="33" borderId="12" xfId="58" applyNumberFormat="1" applyFont="1" applyFill="1" applyBorder="1" applyAlignment="1">
      <alignment horizontal="justify" wrapText="1"/>
    </xf>
    <xf numFmtId="173" fontId="5" fillId="33" borderId="13" xfId="58" applyNumberFormat="1" applyFont="1" applyFill="1" applyBorder="1" applyAlignment="1">
      <alignment horizontal="justify" wrapText="1"/>
    </xf>
    <xf numFmtId="173" fontId="5" fillId="33" borderId="14" xfId="58" applyNumberFormat="1" applyFont="1" applyFill="1" applyBorder="1" applyAlignment="1">
      <alignment horizontal="justify" wrapText="1"/>
    </xf>
    <xf numFmtId="173" fontId="5" fillId="33" borderId="15" xfId="58" applyNumberFormat="1" applyFont="1" applyFill="1" applyBorder="1" applyAlignment="1">
      <alignment horizontal="justify" wrapText="1"/>
    </xf>
    <xf numFmtId="173" fontId="5" fillId="33" borderId="16" xfId="58" applyNumberFormat="1" applyFont="1" applyFill="1" applyBorder="1" applyAlignment="1">
      <alignment horizontal="justify" wrapText="1"/>
    </xf>
    <xf numFmtId="173" fontId="2" fillId="33" borderId="0" xfId="58" applyNumberFormat="1" applyFont="1" applyFill="1" applyAlignment="1">
      <alignment horizontal="center" wrapText="1"/>
    </xf>
    <xf numFmtId="173" fontId="2" fillId="33" borderId="0" xfId="58" applyNumberFormat="1" applyFont="1" applyFill="1" applyAlignment="1">
      <alignment horizontal="center"/>
    </xf>
    <xf numFmtId="0" fontId="52" fillId="33" borderId="0" xfId="0" applyFont="1" applyFill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/>
    </xf>
    <xf numFmtId="49" fontId="3" fillId="33" borderId="10" xfId="58" applyNumberFormat="1" applyFont="1" applyFill="1" applyBorder="1" applyAlignment="1">
      <alignment horizontal="center" vertical="center" wrapText="1"/>
    </xf>
    <xf numFmtId="49" fontId="3" fillId="33" borderId="10" xfId="58" applyNumberFormat="1" applyFont="1" applyFill="1" applyBorder="1" applyAlignment="1">
      <alignment horizontal="center" vertical="center"/>
    </xf>
    <xf numFmtId="173" fontId="3" fillId="33" borderId="10" xfId="58" applyNumberFormat="1" applyFont="1" applyFill="1" applyBorder="1" applyAlignment="1">
      <alignment horizontal="center" vertical="center" wrapText="1"/>
    </xf>
    <xf numFmtId="173" fontId="3" fillId="33" borderId="10" xfId="58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="89" zoomScaleSheetLayoutView="89" zoomScalePageLayoutView="0" workbookViewId="0" topLeftCell="A1">
      <selection activeCell="G68" sqref="G68"/>
    </sheetView>
  </sheetViews>
  <sheetFormatPr defaultColWidth="8.8515625" defaultRowHeight="15"/>
  <cols>
    <col min="1" max="1" width="15.57421875" style="1" customWidth="1"/>
    <col min="2" max="2" width="15.7109375" style="2" customWidth="1"/>
    <col min="3" max="3" width="31.140625" style="2" customWidth="1"/>
    <col min="4" max="4" width="16.140625" style="3" customWidth="1"/>
    <col min="5" max="5" width="15.57421875" style="3" customWidth="1"/>
    <col min="6" max="6" width="16.00390625" style="3" customWidth="1"/>
    <col min="7" max="7" width="16.28125" style="3" customWidth="1"/>
    <col min="8" max="8" width="16.421875" style="3" customWidth="1"/>
    <col min="9" max="9" width="15.57421875" style="3" customWidth="1"/>
    <col min="10" max="10" width="11.7109375" style="4" bestFit="1" customWidth="1"/>
    <col min="11" max="16384" width="8.8515625" style="4" customWidth="1"/>
  </cols>
  <sheetData>
    <row r="1" spans="8:9" ht="12" customHeight="1">
      <c r="H1" s="46"/>
      <c r="I1" s="47"/>
    </row>
    <row r="2" spans="1:9" ht="42" customHeight="1">
      <c r="A2" s="48" t="s">
        <v>31</v>
      </c>
      <c r="B2" s="48"/>
      <c r="C2" s="48"/>
      <c r="D2" s="48"/>
      <c r="E2" s="48"/>
      <c r="F2" s="48"/>
      <c r="G2" s="48"/>
      <c r="H2" s="48"/>
      <c r="I2" s="48"/>
    </row>
    <row r="3" spans="1:9" ht="21" customHeight="1">
      <c r="A3" s="49" t="s">
        <v>32</v>
      </c>
      <c r="B3" s="49"/>
      <c r="C3" s="49"/>
      <c r="D3" s="49"/>
      <c r="E3" s="49"/>
      <c r="F3" s="49"/>
      <c r="G3" s="49"/>
      <c r="H3" s="49"/>
      <c r="I3" s="49"/>
    </row>
    <row r="4" spans="1:9" ht="14.25">
      <c r="A4" s="50" t="s">
        <v>0</v>
      </c>
      <c r="B4" s="50"/>
      <c r="C4" s="50"/>
      <c r="D4" s="50"/>
      <c r="E4" s="50"/>
      <c r="F4" s="50"/>
      <c r="G4" s="50"/>
      <c r="H4" s="50"/>
      <c r="I4" s="50"/>
    </row>
    <row r="5" spans="1:9" ht="14.25">
      <c r="A5" s="5"/>
      <c r="B5" s="6"/>
      <c r="C5" s="6"/>
      <c r="D5" s="7"/>
      <c r="E5" s="7"/>
      <c r="F5" s="7"/>
      <c r="G5" s="7"/>
      <c r="H5" s="7"/>
      <c r="I5" s="7" t="s">
        <v>1</v>
      </c>
    </row>
    <row r="6" spans="1:9" s="8" customFormat="1" ht="21" customHeight="1">
      <c r="A6" s="51" t="s">
        <v>2</v>
      </c>
      <c r="B6" s="53" t="s">
        <v>3</v>
      </c>
      <c r="C6" s="53" t="s">
        <v>4</v>
      </c>
      <c r="D6" s="54" t="s">
        <v>5</v>
      </c>
      <c r="E6" s="54"/>
      <c r="F6" s="54" t="s">
        <v>6</v>
      </c>
      <c r="G6" s="54"/>
      <c r="H6" s="54" t="s">
        <v>7</v>
      </c>
      <c r="I6" s="54"/>
    </row>
    <row r="7" spans="1:9" s="8" customFormat="1" ht="123.75" customHeight="1">
      <c r="A7" s="52"/>
      <c r="B7" s="53"/>
      <c r="C7" s="53"/>
      <c r="D7" s="9" t="s">
        <v>33</v>
      </c>
      <c r="E7" s="9" t="s">
        <v>34</v>
      </c>
      <c r="F7" s="9" t="s">
        <v>33</v>
      </c>
      <c r="G7" s="9" t="s">
        <v>34</v>
      </c>
      <c r="H7" s="9" t="s">
        <v>33</v>
      </c>
      <c r="I7" s="9" t="s">
        <v>34</v>
      </c>
    </row>
    <row r="8" spans="1:9" ht="14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28.5" customHeight="1">
      <c r="A9" s="40" t="s">
        <v>8</v>
      </c>
      <c r="B9" s="41"/>
      <c r="C9" s="42"/>
      <c r="D9" s="38">
        <f aca="true" t="shared" si="0" ref="D9:I9">D33+D34+D48+D51+D62+D68</f>
        <v>44504.6</v>
      </c>
      <c r="E9" s="38">
        <f t="shared" si="0"/>
        <v>43824.6</v>
      </c>
      <c r="F9" s="38">
        <f t="shared" si="0"/>
        <v>7744.9</v>
      </c>
      <c r="G9" s="38">
        <f t="shared" si="0"/>
        <v>7378.1</v>
      </c>
      <c r="H9" s="38">
        <f t="shared" si="0"/>
        <v>52249.5</v>
      </c>
      <c r="I9" s="38">
        <f t="shared" si="0"/>
        <v>51202.7</v>
      </c>
    </row>
    <row r="10" spans="1:9" ht="14.25" customHeight="1">
      <c r="A10" s="43"/>
      <c r="B10" s="44"/>
      <c r="C10" s="45"/>
      <c r="D10" s="38"/>
      <c r="E10" s="38"/>
      <c r="F10" s="38"/>
      <c r="G10" s="38"/>
      <c r="H10" s="38"/>
      <c r="I10" s="38"/>
    </row>
    <row r="11" spans="1:9" ht="14.25" hidden="1">
      <c r="A11" s="11" t="s">
        <v>9</v>
      </c>
      <c r="B11" s="12"/>
      <c r="C11" s="12"/>
      <c r="D11" s="32" t="e">
        <f>SUM(D35+D52+#REF!+#REF!+#REF!+#REF!+D73)</f>
        <v>#REF!</v>
      </c>
      <c r="E11" s="32" t="e">
        <f>SUM(E35+E52+#REF!+#REF!+#REF!+#REF!+E73)</f>
        <v>#REF!</v>
      </c>
      <c r="F11" s="32" t="e">
        <f>SUM(F35+F52+#REF!+#REF!+#REF!+#REF!+F73)</f>
        <v>#REF!</v>
      </c>
      <c r="G11" s="32" t="e">
        <f>SUM(G35+G52+#REF!+#REF!+#REF!+#REF!+G73)</f>
        <v>#REF!</v>
      </c>
      <c r="H11" s="32" t="e">
        <f>SUM(H35+H52+#REF!+#REF!+#REF!+#REF!+H73)</f>
        <v>#REF!</v>
      </c>
      <c r="I11" s="32" t="e">
        <f>SUM(I35+I52+#REF!+#REF!+#REF!+#REF!+I73)</f>
        <v>#REF!</v>
      </c>
    </row>
    <row r="12" spans="1:9" ht="14.25" hidden="1">
      <c r="A12" s="11" t="s">
        <v>10</v>
      </c>
      <c r="B12" s="12"/>
      <c r="C12" s="12"/>
      <c r="D12" s="32" t="e">
        <f>SUM(D36+D53+#REF!+#REF!+#REF!+#REF!+D74)</f>
        <v>#REF!</v>
      </c>
      <c r="E12" s="32" t="e">
        <f>SUM(E36+E53+#REF!+#REF!+#REF!+#REF!+E74)</f>
        <v>#REF!</v>
      </c>
      <c r="F12" s="32" t="e">
        <f>SUM(F36+F53+#REF!+#REF!+#REF!+#REF!+F74)</f>
        <v>#REF!</v>
      </c>
      <c r="G12" s="32" t="e">
        <f>SUM(G36+G53+#REF!+#REF!+#REF!+#REF!+G74)</f>
        <v>#REF!</v>
      </c>
      <c r="H12" s="32" t="e">
        <f>SUM(H36+H53+#REF!+#REF!+#REF!+#REF!+H74)</f>
        <v>#REF!</v>
      </c>
      <c r="I12" s="32" t="e">
        <f>SUM(I36+I53+#REF!+#REF!+#REF!+#REF!+I74)</f>
        <v>#REF!</v>
      </c>
    </row>
    <row r="13" spans="1:9" ht="12.75" customHeight="1" hidden="1">
      <c r="A13" s="11" t="s">
        <v>11</v>
      </c>
      <c r="B13" s="12"/>
      <c r="C13" s="12"/>
      <c r="D13" s="32" t="e">
        <f>SUM(D37+D54+D63+D69+#REF!+#REF!+#REF!+#REF!+#REF!+D75)</f>
        <v>#REF!</v>
      </c>
      <c r="E13" s="32" t="e">
        <f>SUM(E37+E54+E63+E69+#REF!+#REF!+#REF!+#REF!+#REF!+E75)</f>
        <v>#REF!</v>
      </c>
      <c r="F13" s="32" t="e">
        <f>SUM(F37+F54+F63+F69+#REF!+#REF!+#REF!+#REF!+#REF!+F75)</f>
        <v>#REF!</v>
      </c>
      <c r="G13" s="32" t="e">
        <f>SUM(G37+G54+G63+G69+#REF!+#REF!+#REF!+#REF!+#REF!+G75)</f>
        <v>#REF!</v>
      </c>
      <c r="H13" s="32" t="e">
        <f>SUM(H37+H54+H63+H69+#REF!+#REF!+#REF!+#REF!+#REF!+H75)</f>
        <v>#REF!</v>
      </c>
      <c r="I13" s="32" t="e">
        <f>SUM(I37+I54+I63+I69+#REF!+#REF!+#REF!+#REF!+#REF!+I75)</f>
        <v>#REF!</v>
      </c>
    </row>
    <row r="14" spans="1:9" ht="14.25" hidden="1">
      <c r="A14" s="11" t="s">
        <v>12</v>
      </c>
      <c r="B14" s="12"/>
      <c r="C14" s="12"/>
      <c r="D14" s="32" t="e">
        <f>#REF!+#REF!</f>
        <v>#REF!</v>
      </c>
      <c r="E14" s="32" t="e">
        <f>#REF!+#REF!</f>
        <v>#REF!</v>
      </c>
      <c r="F14" s="32" t="e">
        <f>#REF!+#REF!</f>
        <v>#REF!</v>
      </c>
      <c r="G14" s="32" t="e">
        <f>#REF!+#REF!</f>
        <v>#REF!</v>
      </c>
      <c r="H14" s="32" t="e">
        <f>#REF!+#REF!</f>
        <v>#REF!</v>
      </c>
      <c r="I14" s="32" t="e">
        <f>#REF!+#REF!</f>
        <v>#REF!</v>
      </c>
    </row>
    <row r="15" spans="1:9" ht="14.25" hidden="1">
      <c r="A15" s="11" t="s">
        <v>13</v>
      </c>
      <c r="B15" s="12"/>
      <c r="C15" s="12"/>
      <c r="D15" s="32" t="e">
        <f>#REF!</f>
        <v>#REF!</v>
      </c>
      <c r="E15" s="32" t="e">
        <f>#REF!</f>
        <v>#REF!</v>
      </c>
      <c r="F15" s="32" t="e">
        <f>#REF!</f>
        <v>#REF!</v>
      </c>
      <c r="G15" s="32" t="e">
        <f>#REF!</f>
        <v>#REF!</v>
      </c>
      <c r="H15" s="32" t="e">
        <f>#REF!</f>
        <v>#REF!</v>
      </c>
      <c r="I15" s="32" t="e">
        <f>#REF!</f>
        <v>#REF!</v>
      </c>
    </row>
    <row r="16" spans="1:9" ht="14.25" hidden="1">
      <c r="A16" s="11" t="s">
        <v>14</v>
      </c>
      <c r="B16" s="12"/>
      <c r="C16" s="12"/>
      <c r="D16" s="32" t="e">
        <f>SUM(D38+D55+D64+D70+#REF!+#REF!+#REF!+#REF!+#REF!+#REF!+D76)</f>
        <v>#REF!</v>
      </c>
      <c r="E16" s="32" t="e">
        <f>SUM(E38+E55+E64+E70+#REF!+#REF!+#REF!+#REF!+#REF!+#REF!+E76)</f>
        <v>#REF!</v>
      </c>
      <c r="F16" s="32" t="e">
        <f>SUM(F38+F55+F64+F70+#REF!+#REF!+#REF!+#REF!+#REF!+#REF!+F76)</f>
        <v>#REF!</v>
      </c>
      <c r="G16" s="32" t="e">
        <f>SUM(G38+G55+G64+G70+#REF!+#REF!+#REF!+#REF!+#REF!+#REF!+G76)</f>
        <v>#REF!</v>
      </c>
      <c r="H16" s="32" t="e">
        <f>SUM(H38+H55+H64+H70+#REF!+#REF!+#REF!+#REF!+#REF!+#REF!+H76)</f>
        <v>#REF!</v>
      </c>
      <c r="I16" s="32" t="e">
        <f>SUM(I38+I55+I64+I70+#REF!+#REF!+#REF!+#REF!+#REF!+#REF!+I76)</f>
        <v>#REF!</v>
      </c>
    </row>
    <row r="17" spans="1:9" ht="14.25" hidden="1">
      <c r="A17" s="11" t="s">
        <v>15</v>
      </c>
      <c r="B17" s="12"/>
      <c r="C17" s="12"/>
      <c r="D17" s="32" t="e">
        <f>SUM(D39+D56+D65+D71+#REF!+#REF!+#REF!+#REF!+D77)</f>
        <v>#REF!</v>
      </c>
      <c r="E17" s="32" t="e">
        <f>SUM(E39+E56+E65+E71+#REF!+#REF!+#REF!+#REF!+E77)</f>
        <v>#REF!</v>
      </c>
      <c r="F17" s="32" t="e">
        <f>SUM(F39+F56+F65+F71+#REF!+#REF!+#REF!+#REF!+F77)</f>
        <v>#REF!</v>
      </c>
      <c r="G17" s="32" t="e">
        <f>SUM(G39+G56+G65+G71+#REF!+#REF!+#REF!+#REF!+G77)</f>
        <v>#REF!</v>
      </c>
      <c r="H17" s="32" t="e">
        <f>SUM(H39+H56+H65+H71+#REF!+#REF!+#REF!+#REF!+H77)</f>
        <v>#REF!</v>
      </c>
      <c r="I17" s="32" t="e">
        <f>SUM(I39+I56+I65+I71+#REF!+#REF!+#REF!+#REF!+I77)</f>
        <v>#REF!</v>
      </c>
    </row>
    <row r="18" spans="1:9" ht="14.25" hidden="1">
      <c r="A18" s="11" t="s">
        <v>16</v>
      </c>
      <c r="B18" s="12"/>
      <c r="C18" s="12"/>
      <c r="D18" s="32" t="e">
        <f>#REF!</f>
        <v>#REF!</v>
      </c>
      <c r="E18" s="32" t="e">
        <f>#REF!</f>
        <v>#REF!</v>
      </c>
      <c r="F18" s="32" t="e">
        <f>#REF!</f>
        <v>#REF!</v>
      </c>
      <c r="G18" s="32" t="e">
        <f>#REF!</f>
        <v>#REF!</v>
      </c>
      <c r="H18" s="32" t="e">
        <f>#REF!</f>
        <v>#REF!</v>
      </c>
      <c r="I18" s="32" t="e">
        <f>#REF!</f>
        <v>#REF!</v>
      </c>
    </row>
    <row r="19" spans="1:9" ht="14.25" hidden="1">
      <c r="A19" s="11" t="s">
        <v>17</v>
      </c>
      <c r="B19" s="12"/>
      <c r="C19" s="12"/>
      <c r="D19" s="32" t="e">
        <f>SUM(D40+D57+#REF!+#REF!+#REF!+#REF!+#REF!+D78)</f>
        <v>#REF!</v>
      </c>
      <c r="E19" s="32" t="e">
        <f>SUM(E40+E57+#REF!+#REF!+#REF!+#REF!+#REF!+E78)</f>
        <v>#REF!</v>
      </c>
      <c r="F19" s="32" t="e">
        <f>SUM(F40+F57+#REF!+#REF!+#REF!+#REF!+#REF!+F78)</f>
        <v>#REF!</v>
      </c>
      <c r="G19" s="32" t="e">
        <f>SUM(G40+G57+#REF!+#REF!+#REF!+#REF!+#REF!+G78)</f>
        <v>#REF!</v>
      </c>
      <c r="H19" s="32" t="e">
        <f>SUM(H40+H57+#REF!+#REF!+#REF!+#REF!+#REF!+H78)</f>
        <v>#REF!</v>
      </c>
      <c r="I19" s="32" t="e">
        <f>SUM(I40+I57+#REF!+#REF!+#REF!+#REF!+#REF!+I78)</f>
        <v>#REF!</v>
      </c>
    </row>
    <row r="20" spans="1:9" ht="14.25" hidden="1">
      <c r="A20" s="11" t="s">
        <v>18</v>
      </c>
      <c r="B20" s="12"/>
      <c r="C20" s="12"/>
      <c r="D20" s="32" t="e">
        <f>SUM(D41+D49+#REF!)</f>
        <v>#REF!</v>
      </c>
      <c r="E20" s="32" t="e">
        <f>SUM(E41+E49+#REF!)</f>
        <v>#REF!</v>
      </c>
      <c r="F20" s="32" t="e">
        <f>SUM(F41+F49+#REF!)</f>
        <v>#REF!</v>
      </c>
      <c r="G20" s="32" t="e">
        <f>SUM(G41+G49+#REF!)</f>
        <v>#REF!</v>
      </c>
      <c r="H20" s="32" t="e">
        <f>SUM(H41+H49+#REF!)</f>
        <v>#REF!</v>
      </c>
      <c r="I20" s="32" t="e">
        <f>SUM(I41+I49+#REF!)</f>
        <v>#REF!</v>
      </c>
    </row>
    <row r="21" spans="1:9" ht="14.25" hidden="1">
      <c r="A21" s="11" t="s">
        <v>19</v>
      </c>
      <c r="B21" s="12"/>
      <c r="C21" s="12"/>
      <c r="D21" s="32" t="e">
        <f>SUM(D42+D58+#REF!+#REF!+#REF!+D79)</f>
        <v>#REF!</v>
      </c>
      <c r="E21" s="32" t="e">
        <f>SUM(E42+E58+#REF!+#REF!+#REF!+E79)</f>
        <v>#REF!</v>
      </c>
      <c r="F21" s="32" t="e">
        <f>SUM(F42+F58+#REF!+#REF!+#REF!+F79)</f>
        <v>#REF!</v>
      </c>
      <c r="G21" s="32" t="e">
        <f>SUM(G42+G58+#REF!+#REF!+#REF!+G79)</f>
        <v>#REF!</v>
      </c>
      <c r="H21" s="32" t="e">
        <f>SUM(H42+H58+#REF!+#REF!+#REF!+H79)</f>
        <v>#REF!</v>
      </c>
      <c r="I21" s="32" t="e">
        <f>SUM(I42+I58+#REF!+#REF!+#REF!+I79)</f>
        <v>#REF!</v>
      </c>
    </row>
    <row r="22" spans="1:9" ht="14.25" hidden="1">
      <c r="A22" s="11" t="s">
        <v>20</v>
      </c>
      <c r="B22" s="12"/>
      <c r="C22" s="12"/>
      <c r="D22" s="32" t="e">
        <f>SUM(D66+#REF!)</f>
        <v>#REF!</v>
      </c>
      <c r="E22" s="32" t="e">
        <f>SUM(E66+#REF!)</f>
        <v>#REF!</v>
      </c>
      <c r="F22" s="32" t="e">
        <f>SUM(F66+#REF!)</f>
        <v>#REF!</v>
      </c>
      <c r="G22" s="32" t="e">
        <f>SUM(G66+#REF!)</f>
        <v>#REF!</v>
      </c>
      <c r="H22" s="32" t="e">
        <f>SUM(H66+#REF!)</f>
        <v>#REF!</v>
      </c>
      <c r="I22" s="32" t="e">
        <f>SUM(I66+#REF!)</f>
        <v>#REF!</v>
      </c>
    </row>
    <row r="23" spans="1:9" ht="14.25" hidden="1">
      <c r="A23" s="11" t="s">
        <v>21</v>
      </c>
      <c r="B23" s="12"/>
      <c r="C23" s="12"/>
      <c r="D23" s="32" t="e">
        <f>SUM(#REF!+D80)</f>
        <v>#REF!</v>
      </c>
      <c r="E23" s="32" t="e">
        <f>SUM(#REF!+E80)</f>
        <v>#REF!</v>
      </c>
      <c r="F23" s="32" t="e">
        <f>SUM(#REF!+F80)</f>
        <v>#REF!</v>
      </c>
      <c r="G23" s="32" t="e">
        <f>SUM(#REF!+G80)</f>
        <v>#REF!</v>
      </c>
      <c r="H23" s="32" t="e">
        <f>SUM(#REF!+H80)</f>
        <v>#REF!</v>
      </c>
      <c r="I23" s="32" t="e">
        <f>SUM(#REF!+I80)</f>
        <v>#REF!</v>
      </c>
    </row>
    <row r="24" spans="1:9" ht="14.25" hidden="1">
      <c r="A24" s="11" t="s">
        <v>22</v>
      </c>
      <c r="B24" s="12"/>
      <c r="C24" s="12"/>
      <c r="D24" s="32" t="e">
        <f>SUM(D43+D59+D67+D72+#REF!+#REF!+#REF!+#REF!+#REF!+D81)</f>
        <v>#REF!</v>
      </c>
      <c r="E24" s="32" t="e">
        <f>SUM(E43+E59+E67+E72+#REF!+#REF!+#REF!+#REF!+#REF!+E81)</f>
        <v>#REF!</v>
      </c>
      <c r="F24" s="32" t="e">
        <f>SUM(F43+F59+F67+F72+#REF!+#REF!+#REF!+#REF!+#REF!+F81)</f>
        <v>#REF!</v>
      </c>
      <c r="G24" s="32" t="e">
        <f>SUM(G43+G59+G67+G72+#REF!+#REF!+#REF!+#REF!+#REF!+G81)</f>
        <v>#REF!</v>
      </c>
      <c r="H24" s="32" t="e">
        <f>SUM(H43+H59+H67+H72+#REF!+#REF!+#REF!+#REF!+#REF!+H81)</f>
        <v>#REF!</v>
      </c>
      <c r="I24" s="32" t="e">
        <f>SUM(I43+I59+I67+I72+#REF!+#REF!+#REF!+#REF!+#REF!+I81)</f>
        <v>#REF!</v>
      </c>
    </row>
    <row r="25" spans="1:9" ht="14.25" hidden="1">
      <c r="A25" s="11" t="s">
        <v>23</v>
      </c>
      <c r="B25" s="12"/>
      <c r="C25" s="12"/>
      <c r="D25" s="32" t="e">
        <f>SUM(D44+D60+#REF!+#REF!+#REF!+D82)</f>
        <v>#REF!</v>
      </c>
      <c r="E25" s="32" t="e">
        <f>SUM(E44+E60+#REF!+#REF!+#REF!+E82)</f>
        <v>#REF!</v>
      </c>
      <c r="F25" s="32" t="e">
        <f>SUM(F44+F60+#REF!+#REF!+#REF!+F82)</f>
        <v>#REF!</v>
      </c>
      <c r="G25" s="32" t="e">
        <f>SUM(G44+G60+#REF!+#REF!+#REF!+G82)</f>
        <v>#REF!</v>
      </c>
      <c r="H25" s="32" t="e">
        <f>SUM(H44+H60+#REF!+#REF!+#REF!+H82)</f>
        <v>#REF!</v>
      </c>
      <c r="I25" s="32" t="e">
        <f>SUM(I44+I60+#REF!+#REF!+#REF!+I82)</f>
        <v>#REF!</v>
      </c>
    </row>
    <row r="26" spans="1:9" ht="14.25" hidden="1">
      <c r="A26" s="11" t="s">
        <v>24</v>
      </c>
      <c r="B26" s="12"/>
      <c r="C26" s="12"/>
      <c r="D26" s="32" t="e">
        <f>SUM(D45+#REF!+#REF!+#REF!)</f>
        <v>#REF!</v>
      </c>
      <c r="E26" s="32" t="e">
        <f>SUM(E45+#REF!+#REF!+#REF!)</f>
        <v>#REF!</v>
      </c>
      <c r="F26" s="32" t="e">
        <f>SUM(F45+#REF!+#REF!+#REF!)</f>
        <v>#REF!</v>
      </c>
      <c r="G26" s="32" t="e">
        <f>SUM(G45+#REF!+#REF!+#REF!)</f>
        <v>#REF!</v>
      </c>
      <c r="H26" s="32" t="e">
        <f>SUM(H45+#REF!+#REF!+#REF!)</f>
        <v>#REF!</v>
      </c>
      <c r="I26" s="32" t="e">
        <f>SUM(I45+#REF!+#REF!+#REF!)</f>
        <v>#REF!</v>
      </c>
    </row>
    <row r="27" spans="1:9" ht="14.25" hidden="1">
      <c r="A27" s="11" t="s">
        <v>25</v>
      </c>
      <c r="B27" s="12"/>
      <c r="C27" s="12"/>
      <c r="D27" s="32" t="e">
        <f>SUM(D46+#REF!+#REF!)</f>
        <v>#REF!</v>
      </c>
      <c r="E27" s="32" t="e">
        <f>SUM(E46+#REF!+#REF!)</f>
        <v>#REF!</v>
      </c>
      <c r="F27" s="32" t="e">
        <f>SUM(F46+#REF!+#REF!)</f>
        <v>#REF!</v>
      </c>
      <c r="G27" s="32" t="e">
        <f>SUM(G46+#REF!+#REF!)</f>
        <v>#REF!</v>
      </c>
      <c r="H27" s="32" t="e">
        <f>SUM(H46+#REF!+#REF!)</f>
        <v>#REF!</v>
      </c>
      <c r="I27" s="32" t="e">
        <f>SUM(I46+#REF!+#REF!)</f>
        <v>#REF!</v>
      </c>
    </row>
    <row r="28" spans="1:9" ht="14.25" hidden="1">
      <c r="A28" s="11" t="s">
        <v>26</v>
      </c>
      <c r="B28" s="12"/>
      <c r="C28" s="12"/>
      <c r="D28" s="32" t="e">
        <f>SUM(D47+#REF!+#REF!)</f>
        <v>#REF!</v>
      </c>
      <c r="E28" s="32" t="e">
        <f>SUM(E47+#REF!+#REF!)</f>
        <v>#REF!</v>
      </c>
      <c r="F28" s="32" t="e">
        <f>SUM(F47+#REF!+#REF!)</f>
        <v>#REF!</v>
      </c>
      <c r="G28" s="32" t="e">
        <f>SUM(G47+#REF!+#REF!)</f>
        <v>#REF!</v>
      </c>
      <c r="H28" s="32" t="e">
        <f>SUM(H47+#REF!+#REF!)</f>
        <v>#REF!</v>
      </c>
      <c r="I28" s="32" t="e">
        <f>SUM(I47+#REF!+#REF!)</f>
        <v>#REF!</v>
      </c>
    </row>
    <row r="29" spans="1:9" ht="14.25" hidden="1">
      <c r="A29" s="11" t="s">
        <v>27</v>
      </c>
      <c r="B29" s="12"/>
      <c r="C29" s="12"/>
      <c r="D29" s="32" t="e">
        <f>SUM(#REF!+#REF!+#REF!)</f>
        <v>#REF!</v>
      </c>
      <c r="E29" s="32" t="e">
        <f>SUM(#REF!+#REF!+#REF!)</f>
        <v>#REF!</v>
      </c>
      <c r="F29" s="32" t="e">
        <f>SUM(#REF!+#REF!+#REF!)</f>
        <v>#REF!</v>
      </c>
      <c r="G29" s="32" t="e">
        <f>SUM(#REF!+#REF!+#REF!)</f>
        <v>#REF!</v>
      </c>
      <c r="H29" s="32" t="e">
        <f>SUM(#REF!+#REF!+#REF!)</f>
        <v>#REF!</v>
      </c>
      <c r="I29" s="32" t="e">
        <f>SUM(#REF!+#REF!+#REF!)</f>
        <v>#REF!</v>
      </c>
    </row>
    <row r="30" spans="1:9" ht="14.25" hidden="1">
      <c r="A30" s="11" t="s">
        <v>28</v>
      </c>
      <c r="B30" s="12"/>
      <c r="C30" s="12"/>
      <c r="D30" s="32">
        <f aca="true" t="shared" si="1" ref="D30:I30">SUM(D50+D61)</f>
        <v>0</v>
      </c>
      <c r="E30" s="32">
        <f t="shared" si="1"/>
        <v>0</v>
      </c>
      <c r="F30" s="32">
        <f t="shared" si="1"/>
        <v>5464.6</v>
      </c>
      <c r="G30" s="32">
        <f t="shared" si="1"/>
        <v>4776.6</v>
      </c>
      <c r="H30" s="32">
        <f t="shared" si="1"/>
        <v>5464.6</v>
      </c>
      <c r="I30" s="32">
        <f t="shared" si="1"/>
        <v>4776.6</v>
      </c>
    </row>
    <row r="31" spans="1:9" ht="14.25">
      <c r="A31" s="39" t="s">
        <v>29</v>
      </c>
      <c r="B31" s="39"/>
      <c r="C31" s="39"/>
      <c r="D31" s="33"/>
      <c r="E31" s="33"/>
      <c r="F31" s="32"/>
      <c r="G31" s="32"/>
      <c r="H31" s="32"/>
      <c r="I31" s="32"/>
    </row>
    <row r="32" spans="1:9" ht="24">
      <c r="A32" s="14" t="s">
        <v>30</v>
      </c>
      <c r="B32" s="12"/>
      <c r="C32" s="12"/>
      <c r="D32" s="34"/>
      <c r="E32" s="34"/>
      <c r="F32" s="34"/>
      <c r="G32" s="34"/>
      <c r="H32" s="34"/>
      <c r="I32" s="34"/>
    </row>
    <row r="33" spans="1:9" s="27" customFormat="1" ht="45">
      <c r="A33" s="29">
        <v>2410180</v>
      </c>
      <c r="B33" s="35">
        <v>111</v>
      </c>
      <c r="C33" s="30" t="s">
        <v>35</v>
      </c>
      <c r="D33" s="28">
        <v>760.8</v>
      </c>
      <c r="E33" s="28">
        <v>758</v>
      </c>
      <c r="F33" s="28">
        <v>254.5</v>
      </c>
      <c r="G33" s="28">
        <v>250.5</v>
      </c>
      <c r="H33" s="28">
        <f>D33+F33</f>
        <v>1015.3</v>
      </c>
      <c r="I33" s="28">
        <f>E33+G33</f>
        <v>1008.5</v>
      </c>
    </row>
    <row r="34" spans="1:9" ht="48" customHeight="1">
      <c r="A34" s="15" t="s">
        <v>36</v>
      </c>
      <c r="B34" s="36">
        <v>822</v>
      </c>
      <c r="C34" s="19" t="s">
        <v>37</v>
      </c>
      <c r="D34" s="31">
        <v>1638.5</v>
      </c>
      <c r="E34" s="31">
        <v>1614.3</v>
      </c>
      <c r="F34" s="31">
        <v>0</v>
      </c>
      <c r="G34" s="31">
        <v>0</v>
      </c>
      <c r="H34" s="28">
        <f>D34+F34</f>
        <v>1638.5</v>
      </c>
      <c r="I34" s="28">
        <f>E34+G34</f>
        <v>1614.3</v>
      </c>
    </row>
    <row r="35" spans="1:9" ht="15" hidden="1">
      <c r="A35" s="11" t="s">
        <v>9</v>
      </c>
      <c r="B35" s="12"/>
      <c r="C35" s="12"/>
      <c r="D35" s="17">
        <v>861170.8</v>
      </c>
      <c r="E35" s="18">
        <v>861159.4</v>
      </c>
      <c r="F35" s="18">
        <v>153575.1</v>
      </c>
      <c r="G35" s="18">
        <v>147675.7</v>
      </c>
      <c r="H35" s="28">
        <f aca="true" t="shared" si="2" ref="H35:H68">D35+F35</f>
        <v>1014745.9</v>
      </c>
      <c r="I35" s="28">
        <f aca="true" t="shared" si="3" ref="I35:I68">E35+G35</f>
        <v>1008835.1000000001</v>
      </c>
    </row>
    <row r="36" spans="1:9" ht="15" hidden="1">
      <c r="A36" s="11" t="s">
        <v>10</v>
      </c>
      <c r="B36" s="12"/>
      <c r="C36" s="12"/>
      <c r="D36" s="18">
        <v>192335.6</v>
      </c>
      <c r="E36" s="18">
        <v>189909</v>
      </c>
      <c r="F36" s="18">
        <v>35756.4</v>
      </c>
      <c r="G36" s="18">
        <v>25908.9</v>
      </c>
      <c r="H36" s="28">
        <f t="shared" si="2"/>
        <v>228092</v>
      </c>
      <c r="I36" s="28">
        <f t="shared" si="3"/>
        <v>215817.9</v>
      </c>
    </row>
    <row r="37" spans="1:9" ht="15" hidden="1">
      <c r="A37" s="11" t="s">
        <v>11</v>
      </c>
      <c r="B37" s="12"/>
      <c r="C37" s="12"/>
      <c r="D37" s="18">
        <v>28778.8</v>
      </c>
      <c r="E37" s="18">
        <v>28696.8</v>
      </c>
      <c r="F37" s="18">
        <v>87290.3</v>
      </c>
      <c r="G37" s="18">
        <v>81733.2</v>
      </c>
      <c r="H37" s="28">
        <f t="shared" si="2"/>
        <v>116069.1</v>
      </c>
      <c r="I37" s="28">
        <f t="shared" si="3"/>
        <v>110430</v>
      </c>
    </row>
    <row r="38" spans="1:9" ht="15" hidden="1">
      <c r="A38" s="11" t="s">
        <v>14</v>
      </c>
      <c r="B38" s="12"/>
      <c r="C38" s="12"/>
      <c r="D38" s="18">
        <v>31279.7</v>
      </c>
      <c r="E38" s="18">
        <v>29750.8</v>
      </c>
      <c r="F38" s="18">
        <v>386200.6</v>
      </c>
      <c r="G38" s="18">
        <v>361686.6</v>
      </c>
      <c r="H38" s="28">
        <f t="shared" si="2"/>
        <v>417480.3</v>
      </c>
      <c r="I38" s="28">
        <f t="shared" si="3"/>
        <v>391437.39999999997</v>
      </c>
    </row>
    <row r="39" spans="1:9" ht="15" hidden="1">
      <c r="A39" s="11" t="s">
        <v>15</v>
      </c>
      <c r="B39" s="12"/>
      <c r="C39" s="12"/>
      <c r="D39" s="18">
        <v>3189</v>
      </c>
      <c r="E39" s="18">
        <v>2004.4</v>
      </c>
      <c r="F39" s="18">
        <v>2958.7</v>
      </c>
      <c r="G39" s="18">
        <v>2021.6</v>
      </c>
      <c r="H39" s="28">
        <f t="shared" si="2"/>
        <v>6147.7</v>
      </c>
      <c r="I39" s="28">
        <f t="shared" si="3"/>
        <v>4026</v>
      </c>
    </row>
    <row r="40" spans="1:9" ht="15" hidden="1">
      <c r="A40" s="11" t="s">
        <v>17</v>
      </c>
      <c r="B40" s="12"/>
      <c r="C40" s="12"/>
      <c r="D40" s="18">
        <v>50130.2</v>
      </c>
      <c r="E40" s="18">
        <v>42975</v>
      </c>
      <c r="F40" s="18">
        <v>70915.2</v>
      </c>
      <c r="G40" s="18">
        <v>51466.2</v>
      </c>
      <c r="H40" s="28">
        <f t="shared" si="2"/>
        <v>121045.4</v>
      </c>
      <c r="I40" s="28">
        <f t="shared" si="3"/>
        <v>94441.2</v>
      </c>
    </row>
    <row r="41" spans="1:9" ht="15" hidden="1">
      <c r="A41" s="11" t="s">
        <v>18</v>
      </c>
      <c r="B41" s="12"/>
      <c r="C41" s="12"/>
      <c r="D41" s="18">
        <v>0</v>
      </c>
      <c r="E41" s="18">
        <v>0</v>
      </c>
      <c r="F41" s="18"/>
      <c r="G41" s="18"/>
      <c r="H41" s="28">
        <f t="shared" si="2"/>
        <v>0</v>
      </c>
      <c r="I41" s="28">
        <f t="shared" si="3"/>
        <v>0</v>
      </c>
    </row>
    <row r="42" spans="1:9" ht="15" hidden="1">
      <c r="A42" s="11" t="s">
        <v>19</v>
      </c>
      <c r="B42" s="12"/>
      <c r="C42" s="12"/>
      <c r="D42" s="18">
        <v>51.2</v>
      </c>
      <c r="E42" s="18">
        <v>41.8</v>
      </c>
      <c r="F42" s="18">
        <v>49.4</v>
      </c>
      <c r="G42" s="18">
        <v>30.9</v>
      </c>
      <c r="H42" s="28">
        <f t="shared" si="2"/>
        <v>100.6</v>
      </c>
      <c r="I42" s="28">
        <f t="shared" si="3"/>
        <v>72.69999999999999</v>
      </c>
    </row>
    <row r="43" spans="1:9" ht="15" hidden="1">
      <c r="A43" s="11" t="s">
        <v>22</v>
      </c>
      <c r="B43" s="12"/>
      <c r="C43" s="12"/>
      <c r="D43" s="18">
        <v>2483.4</v>
      </c>
      <c r="E43" s="18">
        <v>1496.3</v>
      </c>
      <c r="F43" s="18">
        <v>37259.6</v>
      </c>
      <c r="G43" s="18">
        <v>33749.8</v>
      </c>
      <c r="H43" s="28">
        <f t="shared" si="2"/>
        <v>39743</v>
      </c>
      <c r="I43" s="28">
        <f t="shared" si="3"/>
        <v>35246.100000000006</v>
      </c>
    </row>
    <row r="44" spans="1:9" ht="15" hidden="1">
      <c r="A44" s="11" t="s">
        <v>23</v>
      </c>
      <c r="B44" s="12"/>
      <c r="C44" s="12"/>
      <c r="D44" s="18"/>
      <c r="E44" s="18"/>
      <c r="F44" s="18">
        <v>11527.9</v>
      </c>
      <c r="G44" s="18">
        <v>10154.9</v>
      </c>
      <c r="H44" s="28">
        <f t="shared" si="2"/>
        <v>11527.9</v>
      </c>
      <c r="I44" s="28">
        <f t="shared" si="3"/>
        <v>10154.9</v>
      </c>
    </row>
    <row r="45" spans="1:9" ht="15" hidden="1">
      <c r="A45" s="11" t="s">
        <v>24</v>
      </c>
      <c r="B45" s="12"/>
      <c r="C45" s="12"/>
      <c r="D45" s="18"/>
      <c r="E45" s="18"/>
      <c r="F45" s="18">
        <v>98096.3</v>
      </c>
      <c r="G45" s="18">
        <v>97177.3</v>
      </c>
      <c r="H45" s="28">
        <f t="shared" si="2"/>
        <v>98096.3</v>
      </c>
      <c r="I45" s="28">
        <f t="shared" si="3"/>
        <v>97177.3</v>
      </c>
    </row>
    <row r="46" spans="1:9" ht="15" hidden="1">
      <c r="A46" s="11" t="s">
        <v>25</v>
      </c>
      <c r="B46" s="12"/>
      <c r="C46" s="12"/>
      <c r="D46" s="18"/>
      <c r="E46" s="18"/>
      <c r="F46" s="18">
        <v>2999</v>
      </c>
      <c r="G46" s="18">
        <v>2517.8</v>
      </c>
      <c r="H46" s="28">
        <f t="shared" si="2"/>
        <v>2999</v>
      </c>
      <c r="I46" s="28">
        <f t="shared" si="3"/>
        <v>2517.8</v>
      </c>
    </row>
    <row r="47" spans="1:9" ht="15" hidden="1">
      <c r="A47" s="11" t="s">
        <v>26</v>
      </c>
      <c r="B47" s="12"/>
      <c r="C47" s="12"/>
      <c r="D47" s="18"/>
      <c r="E47" s="18"/>
      <c r="F47" s="18">
        <v>3183.5</v>
      </c>
      <c r="G47" s="18">
        <v>650.1</v>
      </c>
      <c r="H47" s="28">
        <f t="shared" si="2"/>
        <v>3183.5</v>
      </c>
      <c r="I47" s="28">
        <f t="shared" si="3"/>
        <v>650.1</v>
      </c>
    </row>
    <row r="48" spans="1:9" ht="52.5" customHeight="1">
      <c r="A48" s="15" t="s">
        <v>38</v>
      </c>
      <c r="B48" s="36">
        <v>824</v>
      </c>
      <c r="C48" s="19" t="s">
        <v>39</v>
      </c>
      <c r="D48" s="31">
        <v>14832.9</v>
      </c>
      <c r="E48" s="31">
        <v>14412.5</v>
      </c>
      <c r="F48" s="31">
        <v>2854.6</v>
      </c>
      <c r="G48" s="31">
        <v>2745.6</v>
      </c>
      <c r="H48" s="28">
        <f t="shared" si="2"/>
        <v>17687.5</v>
      </c>
      <c r="I48" s="28">
        <f t="shared" si="3"/>
        <v>17158.1</v>
      </c>
    </row>
    <row r="49" spans="1:9" ht="15" hidden="1">
      <c r="A49" s="11" t="s">
        <v>18</v>
      </c>
      <c r="B49" s="12"/>
      <c r="C49" s="12"/>
      <c r="D49" s="32">
        <v>43378</v>
      </c>
      <c r="E49" s="32">
        <v>43366.3</v>
      </c>
      <c r="F49" s="32">
        <v>62968.6</v>
      </c>
      <c r="G49" s="32">
        <v>58071.9</v>
      </c>
      <c r="H49" s="28">
        <f t="shared" si="2"/>
        <v>106346.6</v>
      </c>
      <c r="I49" s="28">
        <f t="shared" si="3"/>
        <v>101438.20000000001</v>
      </c>
    </row>
    <row r="50" spans="1:9" ht="15" hidden="1">
      <c r="A50" s="11" t="s">
        <v>28</v>
      </c>
      <c r="B50" s="12"/>
      <c r="C50" s="12"/>
      <c r="D50" s="32"/>
      <c r="E50" s="32"/>
      <c r="F50" s="32">
        <v>5042.1</v>
      </c>
      <c r="G50" s="32">
        <v>4354.1</v>
      </c>
      <c r="H50" s="28">
        <f t="shared" si="2"/>
        <v>5042.1</v>
      </c>
      <c r="I50" s="28">
        <f t="shared" si="3"/>
        <v>4354.1</v>
      </c>
    </row>
    <row r="51" spans="1:9" ht="27" customHeight="1">
      <c r="A51" s="15" t="s">
        <v>40</v>
      </c>
      <c r="B51" s="36">
        <v>960</v>
      </c>
      <c r="C51" s="19" t="s">
        <v>41</v>
      </c>
      <c r="D51" s="31">
        <v>26220</v>
      </c>
      <c r="E51" s="31">
        <v>26004.8</v>
      </c>
      <c r="F51" s="31">
        <v>2514.4</v>
      </c>
      <c r="G51" s="31">
        <v>2286.8</v>
      </c>
      <c r="H51" s="28">
        <f t="shared" si="2"/>
        <v>28734.4</v>
      </c>
      <c r="I51" s="28">
        <f t="shared" si="3"/>
        <v>28291.6</v>
      </c>
    </row>
    <row r="52" spans="1:9" ht="15" hidden="1">
      <c r="A52" s="11" t="s">
        <v>9</v>
      </c>
      <c r="B52" s="12"/>
      <c r="C52" s="12"/>
      <c r="D52" s="32"/>
      <c r="E52" s="32"/>
      <c r="F52" s="32">
        <v>4310.4</v>
      </c>
      <c r="G52" s="32">
        <v>4304.7</v>
      </c>
      <c r="H52" s="28">
        <f t="shared" si="2"/>
        <v>4310.4</v>
      </c>
      <c r="I52" s="28">
        <f t="shared" si="3"/>
        <v>4304.7</v>
      </c>
    </row>
    <row r="53" spans="1:9" ht="15" hidden="1">
      <c r="A53" s="11" t="s">
        <v>10</v>
      </c>
      <c r="B53" s="12"/>
      <c r="C53" s="12"/>
      <c r="D53" s="32"/>
      <c r="E53" s="32"/>
      <c r="F53" s="32">
        <v>948.3</v>
      </c>
      <c r="G53" s="32">
        <v>942.6</v>
      </c>
      <c r="H53" s="28">
        <f t="shared" si="2"/>
        <v>948.3</v>
      </c>
      <c r="I53" s="28">
        <f t="shared" si="3"/>
        <v>942.6</v>
      </c>
    </row>
    <row r="54" spans="1:9" ht="15" hidden="1">
      <c r="A54" s="11" t="s">
        <v>11</v>
      </c>
      <c r="B54" s="12"/>
      <c r="C54" s="12"/>
      <c r="D54" s="32"/>
      <c r="E54" s="32"/>
      <c r="F54" s="32">
        <v>390.8</v>
      </c>
      <c r="G54" s="32">
        <v>369.5</v>
      </c>
      <c r="H54" s="28">
        <f t="shared" si="2"/>
        <v>390.8</v>
      </c>
      <c r="I54" s="28">
        <f t="shared" si="3"/>
        <v>369.5</v>
      </c>
    </row>
    <row r="55" spans="1:9" ht="15" hidden="1">
      <c r="A55" s="11" t="s">
        <v>14</v>
      </c>
      <c r="B55" s="12"/>
      <c r="C55" s="12"/>
      <c r="D55" s="32"/>
      <c r="E55" s="32"/>
      <c r="F55" s="32">
        <v>724.4</v>
      </c>
      <c r="G55" s="32">
        <v>679.4</v>
      </c>
      <c r="H55" s="28">
        <f t="shared" si="2"/>
        <v>724.4</v>
      </c>
      <c r="I55" s="28">
        <f t="shared" si="3"/>
        <v>679.4</v>
      </c>
    </row>
    <row r="56" spans="1:9" ht="15" hidden="1">
      <c r="A56" s="11" t="s">
        <v>15</v>
      </c>
      <c r="B56" s="12"/>
      <c r="C56" s="12"/>
      <c r="D56" s="32"/>
      <c r="E56" s="32"/>
      <c r="F56" s="32">
        <v>20</v>
      </c>
      <c r="G56" s="32">
        <v>18.7</v>
      </c>
      <c r="H56" s="28">
        <f t="shared" si="2"/>
        <v>20</v>
      </c>
      <c r="I56" s="28">
        <f t="shared" si="3"/>
        <v>18.7</v>
      </c>
    </row>
    <row r="57" spans="1:9" ht="15" hidden="1">
      <c r="A57" s="11" t="s">
        <v>17</v>
      </c>
      <c r="B57" s="12"/>
      <c r="C57" s="12"/>
      <c r="D57" s="32"/>
      <c r="E57" s="32"/>
      <c r="F57" s="32">
        <v>2071.9</v>
      </c>
      <c r="G57" s="32">
        <v>1976.6</v>
      </c>
      <c r="H57" s="28">
        <f t="shared" si="2"/>
        <v>2071.9</v>
      </c>
      <c r="I57" s="28">
        <f t="shared" si="3"/>
        <v>1976.6</v>
      </c>
    </row>
    <row r="58" spans="1:9" ht="15" hidden="1">
      <c r="A58" s="11" t="s">
        <v>19</v>
      </c>
      <c r="B58" s="12"/>
      <c r="C58" s="12"/>
      <c r="D58" s="32"/>
      <c r="E58" s="32"/>
      <c r="F58" s="32">
        <v>0.6</v>
      </c>
      <c r="G58" s="32">
        <v>0.6</v>
      </c>
      <c r="H58" s="28">
        <f t="shared" si="2"/>
        <v>0.6</v>
      </c>
      <c r="I58" s="28">
        <f t="shared" si="3"/>
        <v>0.6</v>
      </c>
    </row>
    <row r="59" spans="1:9" ht="15" hidden="1">
      <c r="A59" s="11" t="s">
        <v>22</v>
      </c>
      <c r="B59" s="12"/>
      <c r="C59" s="12"/>
      <c r="D59" s="32"/>
      <c r="E59" s="32"/>
      <c r="F59" s="32">
        <v>1494.8</v>
      </c>
      <c r="G59" s="32">
        <v>1484.7</v>
      </c>
      <c r="H59" s="28">
        <f t="shared" si="2"/>
        <v>1494.8</v>
      </c>
      <c r="I59" s="28">
        <f t="shared" si="3"/>
        <v>1484.7</v>
      </c>
    </row>
    <row r="60" spans="1:9" ht="15" hidden="1">
      <c r="A60" s="11" t="s">
        <v>23</v>
      </c>
      <c r="B60" s="12"/>
      <c r="C60" s="12"/>
      <c r="D60" s="32"/>
      <c r="E60" s="32"/>
      <c r="F60" s="32">
        <v>61</v>
      </c>
      <c r="G60" s="32">
        <v>61</v>
      </c>
      <c r="H60" s="28">
        <f t="shared" si="2"/>
        <v>61</v>
      </c>
      <c r="I60" s="28">
        <f t="shared" si="3"/>
        <v>61</v>
      </c>
    </row>
    <row r="61" spans="1:9" ht="15" hidden="1">
      <c r="A61" s="11" t="s">
        <v>24</v>
      </c>
      <c r="B61" s="12"/>
      <c r="C61" s="12"/>
      <c r="D61" s="32"/>
      <c r="E61" s="32"/>
      <c r="F61" s="32">
        <v>422.5</v>
      </c>
      <c r="G61" s="32">
        <v>422.5</v>
      </c>
      <c r="H61" s="28">
        <f t="shared" si="2"/>
        <v>422.5</v>
      </c>
      <c r="I61" s="28">
        <f t="shared" si="3"/>
        <v>422.5</v>
      </c>
    </row>
    <row r="62" spans="1:9" ht="78" customHeight="1">
      <c r="A62" s="15" t="s">
        <v>42</v>
      </c>
      <c r="B62" s="37">
        <v>829</v>
      </c>
      <c r="C62" s="19" t="s">
        <v>43</v>
      </c>
      <c r="D62" s="31">
        <v>1032.4</v>
      </c>
      <c r="E62" s="31">
        <v>1015</v>
      </c>
      <c r="F62" s="31">
        <v>319.4</v>
      </c>
      <c r="G62" s="31">
        <v>315.1</v>
      </c>
      <c r="H62" s="28">
        <f t="shared" si="2"/>
        <v>1351.8000000000002</v>
      </c>
      <c r="I62" s="28">
        <f t="shared" si="3"/>
        <v>1330.1</v>
      </c>
    </row>
    <row r="63" spans="1:9" ht="15" hidden="1">
      <c r="A63" s="11" t="s">
        <v>11</v>
      </c>
      <c r="B63" s="20"/>
      <c r="C63" s="12"/>
      <c r="D63" s="32"/>
      <c r="E63" s="32"/>
      <c r="F63" s="32"/>
      <c r="G63" s="32"/>
      <c r="H63" s="28">
        <f t="shared" si="2"/>
        <v>0</v>
      </c>
      <c r="I63" s="28">
        <f t="shared" si="3"/>
        <v>0</v>
      </c>
    </row>
    <row r="64" spans="1:9" ht="15" hidden="1">
      <c r="A64" s="11" t="s">
        <v>14</v>
      </c>
      <c r="B64" s="20"/>
      <c r="C64" s="12"/>
      <c r="D64" s="32">
        <v>234383.8</v>
      </c>
      <c r="E64" s="32">
        <v>211760.4</v>
      </c>
      <c r="F64" s="32"/>
      <c r="G64" s="32"/>
      <c r="H64" s="28">
        <f t="shared" si="2"/>
        <v>234383.8</v>
      </c>
      <c r="I64" s="28">
        <f t="shared" si="3"/>
        <v>211760.4</v>
      </c>
    </row>
    <row r="65" spans="1:9" ht="15" hidden="1">
      <c r="A65" s="11" t="s">
        <v>15</v>
      </c>
      <c r="B65" s="20"/>
      <c r="C65" s="12"/>
      <c r="D65" s="32">
        <v>169.2</v>
      </c>
      <c r="E65" s="32">
        <v>94.5</v>
      </c>
      <c r="F65" s="32"/>
      <c r="G65" s="32"/>
      <c r="H65" s="28">
        <f t="shared" si="2"/>
        <v>169.2</v>
      </c>
      <c r="I65" s="28">
        <f t="shared" si="3"/>
        <v>94.5</v>
      </c>
    </row>
    <row r="66" spans="1:9" ht="15" hidden="1">
      <c r="A66" s="11" t="s">
        <v>20</v>
      </c>
      <c r="B66" s="20"/>
      <c r="C66" s="12"/>
      <c r="D66" s="32"/>
      <c r="E66" s="32"/>
      <c r="F66" s="32"/>
      <c r="G66" s="32"/>
      <c r="H66" s="28">
        <f t="shared" si="2"/>
        <v>0</v>
      </c>
      <c r="I66" s="28">
        <f t="shared" si="3"/>
        <v>0</v>
      </c>
    </row>
    <row r="67" spans="1:9" ht="15" hidden="1">
      <c r="A67" s="11" t="s">
        <v>22</v>
      </c>
      <c r="B67" s="20"/>
      <c r="C67" s="12"/>
      <c r="D67" s="32"/>
      <c r="E67" s="32"/>
      <c r="F67" s="32"/>
      <c r="G67" s="32"/>
      <c r="H67" s="28">
        <f t="shared" si="2"/>
        <v>0</v>
      </c>
      <c r="I67" s="28">
        <f t="shared" si="3"/>
        <v>0</v>
      </c>
    </row>
    <row r="68" spans="1:9" ht="65.25" customHeight="1">
      <c r="A68" s="15" t="s">
        <v>44</v>
      </c>
      <c r="B68" s="36">
        <v>470</v>
      </c>
      <c r="C68" s="19" t="s">
        <v>45</v>
      </c>
      <c r="D68" s="31">
        <v>20</v>
      </c>
      <c r="E68" s="31">
        <v>20</v>
      </c>
      <c r="F68" s="31">
        <v>1802</v>
      </c>
      <c r="G68" s="31">
        <v>1780.1</v>
      </c>
      <c r="H68" s="28">
        <f t="shared" si="2"/>
        <v>1822</v>
      </c>
      <c r="I68" s="28">
        <f t="shared" si="3"/>
        <v>1800.1</v>
      </c>
    </row>
    <row r="69" spans="1:9" ht="14.25" hidden="1">
      <c r="A69" s="11" t="s">
        <v>11</v>
      </c>
      <c r="B69" s="16"/>
      <c r="C69" s="19"/>
      <c r="D69" s="32">
        <v>100</v>
      </c>
      <c r="E69" s="32"/>
      <c r="F69" s="31"/>
      <c r="G69" s="31"/>
      <c r="H69" s="32">
        <f>D69+F69</f>
        <v>100</v>
      </c>
      <c r="I69" s="32">
        <f>E69+G69</f>
        <v>0</v>
      </c>
    </row>
    <row r="70" spans="1:9" ht="14.25" hidden="1">
      <c r="A70" s="11" t="s">
        <v>14</v>
      </c>
      <c r="B70" s="12"/>
      <c r="C70" s="12"/>
      <c r="D70" s="32">
        <v>469.8</v>
      </c>
      <c r="E70" s="32">
        <v>64.3</v>
      </c>
      <c r="F70" s="32"/>
      <c r="G70" s="32"/>
      <c r="H70" s="32">
        <f aca="true" t="shared" si="4" ref="H70:I72">D70+F70</f>
        <v>469.8</v>
      </c>
      <c r="I70" s="32">
        <f t="shared" si="4"/>
        <v>64.3</v>
      </c>
    </row>
    <row r="71" spans="1:9" ht="14.25" hidden="1">
      <c r="A71" s="11" t="s">
        <v>15</v>
      </c>
      <c r="B71" s="12"/>
      <c r="C71" s="12"/>
      <c r="D71" s="32">
        <v>874.1</v>
      </c>
      <c r="E71" s="32">
        <v>295.7</v>
      </c>
      <c r="F71" s="32"/>
      <c r="G71" s="32"/>
      <c r="H71" s="32">
        <f t="shared" si="4"/>
        <v>874.1</v>
      </c>
      <c r="I71" s="32">
        <f t="shared" si="4"/>
        <v>295.7</v>
      </c>
    </row>
    <row r="72" spans="1:9" ht="14.25" hidden="1">
      <c r="A72" s="11" t="s">
        <v>22</v>
      </c>
      <c r="B72" s="12"/>
      <c r="C72" s="12"/>
      <c r="D72" s="32">
        <v>639380.9</v>
      </c>
      <c r="E72" s="32">
        <v>634989.5</v>
      </c>
      <c r="F72" s="32"/>
      <c r="G72" s="32"/>
      <c r="H72" s="32">
        <f t="shared" si="4"/>
        <v>639380.9</v>
      </c>
      <c r="I72" s="32">
        <f t="shared" si="4"/>
        <v>634989.5</v>
      </c>
    </row>
    <row r="73" spans="1:9" ht="14.25" hidden="1">
      <c r="A73" s="11" t="s">
        <v>9</v>
      </c>
      <c r="B73" s="12"/>
      <c r="C73" s="12"/>
      <c r="D73" s="13">
        <v>58439.3</v>
      </c>
      <c r="E73" s="13">
        <v>58367.2</v>
      </c>
      <c r="F73" s="13">
        <v>4877</v>
      </c>
      <c r="G73" s="13">
        <v>4553.8</v>
      </c>
      <c r="H73" s="13">
        <f>D73+F73</f>
        <v>63316.3</v>
      </c>
      <c r="I73" s="13">
        <f>E73+G73</f>
        <v>62921</v>
      </c>
    </row>
    <row r="74" spans="1:9" ht="14.25" hidden="1">
      <c r="A74" s="11" t="s">
        <v>10</v>
      </c>
      <c r="B74" s="12"/>
      <c r="C74" s="12"/>
      <c r="D74" s="13">
        <v>12501</v>
      </c>
      <c r="E74" s="13">
        <v>12494.1</v>
      </c>
      <c r="F74" s="13">
        <v>1148.4</v>
      </c>
      <c r="G74" s="13">
        <v>1042.1</v>
      </c>
      <c r="H74" s="13">
        <f aca="true" t="shared" si="5" ref="H74:I82">D74+F74</f>
        <v>13649.4</v>
      </c>
      <c r="I74" s="13">
        <f t="shared" si="5"/>
        <v>13536.2</v>
      </c>
    </row>
    <row r="75" spans="1:9" ht="14.25" hidden="1">
      <c r="A75" s="11" t="s">
        <v>11</v>
      </c>
      <c r="B75" s="12"/>
      <c r="C75" s="12"/>
      <c r="D75" s="13">
        <v>1441</v>
      </c>
      <c r="E75" s="13">
        <v>1435.2</v>
      </c>
      <c r="F75" s="13">
        <v>2514.2</v>
      </c>
      <c r="G75" s="13">
        <v>2072.1</v>
      </c>
      <c r="H75" s="13">
        <f t="shared" si="5"/>
        <v>3955.2</v>
      </c>
      <c r="I75" s="13">
        <f t="shared" si="5"/>
        <v>3507.3</v>
      </c>
    </row>
    <row r="76" spans="1:9" ht="14.25" hidden="1">
      <c r="A76" s="11" t="s">
        <v>14</v>
      </c>
      <c r="B76" s="12"/>
      <c r="C76" s="12"/>
      <c r="D76" s="13">
        <v>2837.2</v>
      </c>
      <c r="E76" s="13">
        <v>2782.5</v>
      </c>
      <c r="F76" s="13">
        <v>720</v>
      </c>
      <c r="G76" s="13">
        <v>628.1</v>
      </c>
      <c r="H76" s="13">
        <f t="shared" si="5"/>
        <v>3557.2</v>
      </c>
      <c r="I76" s="13">
        <f t="shared" si="5"/>
        <v>3410.6</v>
      </c>
    </row>
    <row r="77" spans="1:9" ht="14.25" hidden="1">
      <c r="A77" s="11" t="s">
        <v>15</v>
      </c>
      <c r="B77" s="12"/>
      <c r="C77" s="12"/>
      <c r="D77" s="13">
        <v>43.8</v>
      </c>
      <c r="E77" s="13">
        <v>43.8</v>
      </c>
      <c r="F77" s="13">
        <v>39.1</v>
      </c>
      <c r="G77" s="13">
        <v>28.7</v>
      </c>
      <c r="H77" s="13">
        <f t="shared" si="5"/>
        <v>82.9</v>
      </c>
      <c r="I77" s="13">
        <f t="shared" si="5"/>
        <v>72.5</v>
      </c>
    </row>
    <row r="78" spans="1:9" ht="14.25" hidden="1">
      <c r="A78" s="11" t="s">
        <v>17</v>
      </c>
      <c r="B78" s="12"/>
      <c r="C78" s="12"/>
      <c r="D78" s="13">
        <v>3941.4</v>
      </c>
      <c r="E78" s="13">
        <v>3940.4</v>
      </c>
      <c r="F78" s="13">
        <v>1121.9</v>
      </c>
      <c r="G78" s="13">
        <v>759</v>
      </c>
      <c r="H78" s="13">
        <f t="shared" si="5"/>
        <v>5063.3</v>
      </c>
      <c r="I78" s="13">
        <f t="shared" si="5"/>
        <v>4699.4</v>
      </c>
    </row>
    <row r="79" spans="1:9" ht="14.25" hidden="1">
      <c r="A79" s="11" t="s">
        <v>19</v>
      </c>
      <c r="B79" s="12"/>
      <c r="C79" s="12"/>
      <c r="D79" s="13">
        <v>2.7</v>
      </c>
      <c r="E79" s="13">
        <v>2.7</v>
      </c>
      <c r="F79" s="13">
        <v>7.4</v>
      </c>
      <c r="G79" s="13">
        <v>4.6</v>
      </c>
      <c r="H79" s="13">
        <f t="shared" si="5"/>
        <v>10.100000000000001</v>
      </c>
      <c r="I79" s="13">
        <f t="shared" si="5"/>
        <v>7.3</v>
      </c>
    </row>
    <row r="80" spans="1:9" ht="14.25" hidden="1">
      <c r="A80" s="11" t="s">
        <v>21</v>
      </c>
      <c r="B80" s="12"/>
      <c r="C80" s="12"/>
      <c r="D80" s="13">
        <v>2</v>
      </c>
      <c r="E80" s="13">
        <v>2</v>
      </c>
      <c r="F80" s="13"/>
      <c r="G80" s="13"/>
      <c r="H80" s="13">
        <f t="shared" si="5"/>
        <v>2</v>
      </c>
      <c r="I80" s="13">
        <f t="shared" si="5"/>
        <v>2</v>
      </c>
    </row>
    <row r="81" spans="1:9" ht="14.25" hidden="1">
      <c r="A81" s="11" t="s">
        <v>22</v>
      </c>
      <c r="B81" s="12"/>
      <c r="C81" s="12"/>
      <c r="D81" s="13">
        <v>2</v>
      </c>
      <c r="E81" s="13">
        <v>0.8</v>
      </c>
      <c r="F81" s="13">
        <v>1272.6</v>
      </c>
      <c r="G81" s="13">
        <v>1065.6</v>
      </c>
      <c r="H81" s="13">
        <f t="shared" si="5"/>
        <v>1274.6</v>
      </c>
      <c r="I81" s="13">
        <f t="shared" si="5"/>
        <v>1066.3999999999999</v>
      </c>
    </row>
    <row r="82" spans="1:9" ht="14.25" hidden="1">
      <c r="A82" s="11" t="s">
        <v>23</v>
      </c>
      <c r="B82" s="12"/>
      <c r="C82" s="12"/>
      <c r="D82" s="13"/>
      <c r="E82" s="13"/>
      <c r="F82" s="13">
        <v>755.8</v>
      </c>
      <c r="G82" s="13">
        <v>464.8</v>
      </c>
      <c r="H82" s="13">
        <f t="shared" si="5"/>
        <v>755.8</v>
      </c>
      <c r="I82" s="13">
        <f t="shared" si="5"/>
        <v>464.8</v>
      </c>
    </row>
    <row r="83" spans="1:9" ht="14.25">
      <c r="A83" s="5"/>
      <c r="B83" s="21"/>
      <c r="C83" s="21"/>
      <c r="D83" s="22"/>
      <c r="E83" s="22"/>
      <c r="F83" s="22"/>
      <c r="G83" s="22"/>
      <c r="H83" s="22"/>
      <c r="I83" s="22"/>
    </row>
    <row r="84" spans="1:9" ht="14.25">
      <c r="A84" s="5"/>
      <c r="B84" s="21"/>
      <c r="C84" s="21"/>
      <c r="D84" s="22"/>
      <c r="E84" s="22"/>
      <c r="F84" s="22"/>
      <c r="G84" s="22"/>
      <c r="H84" s="22"/>
      <c r="I84" s="22"/>
    </row>
    <row r="85" spans="1:9" ht="14.25">
      <c r="A85" s="5"/>
      <c r="B85" s="21"/>
      <c r="C85" s="21"/>
      <c r="D85" s="22"/>
      <c r="E85" s="22"/>
      <c r="F85" s="22"/>
      <c r="G85" s="22"/>
      <c r="H85" s="22"/>
      <c r="I85" s="22"/>
    </row>
    <row r="86" spans="1:9" ht="15.75">
      <c r="A86" s="23" t="s">
        <v>46</v>
      </c>
      <c r="B86" s="24"/>
      <c r="C86" s="24"/>
      <c r="D86" s="25"/>
      <c r="E86" s="25"/>
      <c r="F86" s="25"/>
      <c r="G86" s="25"/>
      <c r="H86" s="25"/>
      <c r="I86" s="26"/>
    </row>
    <row r="87" spans="1:9" ht="15.75">
      <c r="A87" s="23" t="s">
        <v>47</v>
      </c>
      <c r="I87" s="23" t="s">
        <v>48</v>
      </c>
    </row>
  </sheetData>
  <sheetProtection/>
  <mergeCells count="18">
    <mergeCell ref="H1:I1"/>
    <mergeCell ref="A2:I2"/>
    <mergeCell ref="A3:I3"/>
    <mergeCell ref="A4:I4"/>
    <mergeCell ref="A6:A7"/>
    <mergeCell ref="B6:B7"/>
    <mergeCell ref="C6:C7"/>
    <mergeCell ref="D6:E6"/>
    <mergeCell ref="F6:G6"/>
    <mergeCell ref="H6:I6"/>
    <mergeCell ref="I9:I10"/>
    <mergeCell ref="A31:C31"/>
    <mergeCell ref="D9:D10"/>
    <mergeCell ref="E9:E10"/>
    <mergeCell ref="F9:F10"/>
    <mergeCell ref="G9:G10"/>
    <mergeCell ref="H9:H10"/>
    <mergeCell ref="A9:C10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9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2006-11-28T10:41:36Z</dcterms:created>
  <dcterms:modified xsi:type="dcterms:W3CDTF">2018-02-07T13:59:16Z</dcterms:modified>
  <cp:category/>
  <cp:version/>
  <cp:contentType/>
  <cp:contentStatus/>
</cp:coreProperties>
</file>