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2020" sheetId="1" r:id="rId1"/>
  </sheets>
  <definedNames>
    <definedName name="_xlnm.Print_Area" localSheetId="0">'2020'!$A$1:$K$91</definedName>
  </definedNames>
  <calcPr fullCalcOnLoad="1"/>
</workbook>
</file>

<file path=xl/sharedStrings.xml><?xml version="1.0" encoding="utf-8"?>
<sst xmlns="http://schemas.openxmlformats.org/spreadsheetml/2006/main" count="45" uniqueCount="40">
  <si>
    <t>(найменування головного розпорядника коштів державного бюджету)</t>
  </si>
  <si>
    <t>(тис. грн.)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</si>
  <si>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</si>
  <si>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</si>
  <si>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</si>
  <si>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</si>
  <si>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</si>
  <si>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Заходи з енергозбереження</t>
  </si>
  <si>
    <t xml:space="preserve"> </t>
  </si>
  <si>
    <t>Керівництво і управління у відповідній сфері у містах (місті Києві), селищах, селах, об'єднаних територіальних громадах</t>
  </si>
  <si>
    <t>1014082</t>
  </si>
  <si>
    <t>Інші заходи в галузі культури і мистецтва</t>
  </si>
  <si>
    <t>1014030</t>
  </si>
  <si>
    <t>Забезпечення діяльності бібліотек</t>
  </si>
  <si>
    <t>1011100</t>
  </si>
  <si>
    <t>1014081</t>
  </si>
  <si>
    <t>Забезпечення діяльності інших закладів в галузі культури і мистецтва</t>
  </si>
  <si>
    <t>1017640</t>
  </si>
  <si>
    <t>7</t>
  </si>
  <si>
    <t>8</t>
  </si>
  <si>
    <t>9</t>
  </si>
  <si>
    <t>10</t>
  </si>
  <si>
    <t>11</t>
  </si>
  <si>
    <t xml:space="preserve">Видатки всього за головним розпорядником коштів міського бюджету: </t>
  </si>
  <si>
    <t>в т.ч.</t>
  </si>
  <si>
    <t>в т.ч. бюджет розвитку</t>
  </si>
  <si>
    <t xml:space="preserve">Начальник                            </t>
  </si>
  <si>
    <t>Код програмної 
класифікації 
видатків та 
кредитування 
бюджету/код економічної класифікації видатків бюджету або кредитування</t>
  </si>
  <si>
    <t>3132</t>
  </si>
  <si>
    <t>Відділ культури  Сумської міської ради</t>
  </si>
  <si>
    <t>план на 2020 рік з урахуванням внесених змін</t>
  </si>
  <si>
    <t>касове виконання за 2020 рік</t>
  </si>
  <si>
    <t xml:space="preserve">Надання спеціальної освіти мистецькими школами 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</si>
  <si>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</si>
  <si>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</si>
  <si>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1018340</t>
  </si>
  <si>
    <t>2240</t>
  </si>
  <si>
    <t>Природоохоронні заходи за рахунок цільових фондів</t>
  </si>
  <si>
    <t>Інформація про бюджет за бюджетними програмами  за 2020 рік</t>
  </si>
  <si>
    <t>Наталія ЦИБУЛЬСЬКА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</si>
</sst>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_-* #,##0.00_₴_-;\-* #,##0.00_₴_-;_-* &quot;-&quot;??_₴_-;_-@_-"/>
    <numFmt numFmtId="175" formatCode="_-* #,##0.00_р_._-;\-* #,##0.00_р_._-;_-* &quot;-&quot;??_р_._-;_-@_-"/>
    <numFmt numFmtId="176" formatCode="_-* #,##0.0_р_._-;\-* #,##0.0_р_._-;_-* &quot;-&quot;??_р_._-;_-@_-"/>
    <numFmt numFmtId="177" formatCode="* #,##0.00;* \-#,##0.00;* &quot;-&quot;??;@"/>
    <numFmt numFmtId="178" formatCode="#,##0.0_₴"/>
    <numFmt numFmtId="179" formatCode="_-* #,##0.0\ _г_р_н_._-;\-* #,##0.0\ _г_р_н_._-;_-* &quot;-&quot;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_-* #,##0.0\ _₽_-;\-* #,##0.0\ _₽_-;_-* &quot;-&quot;?\ _₽_-;_-@_-"/>
    <numFmt numFmtId="185" formatCode="[$-FC19]d\ mmmm\ yyyy\ &quot;г.&quot;"/>
    <numFmt numFmtId="186" formatCode="0.0"/>
    <numFmt numFmtId="187" formatCode="_-* #,##0_р_._-;\-* #,##0_р_._-;_-* &quot;-&quot;??_р_._-;_-@_-"/>
  </numFmts>
  <fonts count="5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2" fillId="33" borderId="0" xfId="58" applyNumberFormat="1" applyFont="1" applyFill="1" applyAlignment="1">
      <alignment horizontal="right"/>
    </xf>
    <xf numFmtId="175" fontId="47" fillId="33" borderId="0" xfId="58" applyNumberFormat="1" applyFont="1" applyFill="1" applyAlignment="1">
      <alignment/>
    </xf>
    <xf numFmtId="175" fontId="2" fillId="33" borderId="0" xfId="58" applyNumberFormat="1" applyFont="1" applyFill="1" applyAlignment="1">
      <alignment/>
    </xf>
    <xf numFmtId="0" fontId="48" fillId="33" borderId="0" xfId="0" applyFont="1" applyFill="1" applyAlignment="1">
      <alignment/>
    </xf>
    <xf numFmtId="49" fontId="2" fillId="33" borderId="0" xfId="58" applyNumberFormat="1" applyFont="1" applyFill="1" applyBorder="1" applyAlignment="1">
      <alignment horizontal="right" wrapText="1"/>
    </xf>
    <xf numFmtId="175" fontId="47" fillId="33" borderId="0" xfId="58" applyNumberFormat="1" applyFont="1" applyFill="1" applyBorder="1" applyAlignment="1">
      <alignment horizontal="center"/>
    </xf>
    <xf numFmtId="175" fontId="2" fillId="33" borderId="0" xfId="58" applyNumberFormat="1" applyFont="1" applyFill="1" applyBorder="1" applyAlignment="1">
      <alignment horizontal="center"/>
    </xf>
    <xf numFmtId="0" fontId="49" fillId="33" borderId="0" xfId="0" applyFont="1" applyFill="1" applyAlignment="1">
      <alignment/>
    </xf>
    <xf numFmtId="175" fontId="3" fillId="33" borderId="10" xfId="58" applyNumberFormat="1" applyFont="1" applyFill="1" applyBorder="1" applyAlignment="1">
      <alignment horizontal="center" vertical="center" wrapText="1"/>
    </xf>
    <xf numFmtId="49" fontId="2" fillId="33" borderId="10" xfId="58" applyNumberFormat="1" applyFont="1" applyFill="1" applyBorder="1" applyAlignment="1">
      <alignment horizontal="center"/>
    </xf>
    <xf numFmtId="175" fontId="47" fillId="33" borderId="0" xfId="58" applyNumberFormat="1" applyFont="1" applyFill="1" applyBorder="1" applyAlignment="1">
      <alignment wrapText="1"/>
    </xf>
    <xf numFmtId="175" fontId="2" fillId="33" borderId="0" xfId="58" applyNumberFormat="1" applyFont="1" applyFill="1" applyBorder="1" applyAlignment="1">
      <alignment wrapText="1"/>
    </xf>
    <xf numFmtId="175" fontId="4" fillId="33" borderId="0" xfId="58" applyNumberFormat="1" applyFont="1" applyFill="1" applyAlignment="1">
      <alignment/>
    </xf>
    <xf numFmtId="175" fontId="50" fillId="33" borderId="0" xfId="58" applyNumberFormat="1" applyFont="1" applyFill="1" applyAlignment="1">
      <alignment/>
    </xf>
    <xf numFmtId="175" fontId="3" fillId="33" borderId="0" xfId="58" applyNumberFormat="1" applyFont="1" applyFill="1" applyAlignment="1">
      <alignment/>
    </xf>
    <xf numFmtId="49" fontId="4" fillId="33" borderId="0" xfId="58" applyNumberFormat="1" applyFont="1" applyFill="1" applyAlignment="1">
      <alignment horizontal="right"/>
    </xf>
    <xf numFmtId="0" fontId="51" fillId="33" borderId="0" xfId="0" applyFont="1" applyFill="1" applyAlignment="1">
      <alignment horizontal="right"/>
    </xf>
    <xf numFmtId="49" fontId="3" fillId="33" borderId="10" xfId="58" applyNumberFormat="1" applyFont="1" applyFill="1" applyBorder="1" applyAlignment="1">
      <alignment horizontal="center" vertical="center" wrapText="1"/>
    </xf>
    <xf numFmtId="175" fontId="3" fillId="33" borderId="10" xfId="58" applyNumberFormat="1" applyFont="1" applyFill="1" applyBorder="1" applyAlignment="1">
      <alignment horizontal="center" vertical="center" wrapText="1"/>
    </xf>
    <xf numFmtId="175" fontId="4" fillId="33" borderId="11" xfId="58" applyNumberFormat="1" applyFont="1" applyFill="1" applyBorder="1" applyAlignment="1">
      <alignment horizontal="left" wrapText="1"/>
    </xf>
    <xf numFmtId="175" fontId="4" fillId="33" borderId="12" xfId="58" applyNumberFormat="1" applyFont="1" applyFill="1" applyBorder="1" applyAlignment="1">
      <alignment horizontal="left" wrapText="1"/>
    </xf>
    <xf numFmtId="175" fontId="4" fillId="33" borderId="13" xfId="58" applyNumberFormat="1" applyFont="1" applyFill="1" applyBorder="1" applyAlignment="1">
      <alignment horizontal="left" wrapText="1"/>
    </xf>
    <xf numFmtId="49" fontId="3" fillId="33" borderId="0" xfId="58" applyNumberFormat="1" applyFont="1" applyFill="1" applyBorder="1" applyAlignment="1">
      <alignment horizontal="right" wrapText="1"/>
    </xf>
    <xf numFmtId="175" fontId="50" fillId="33" borderId="0" xfId="58" applyNumberFormat="1" applyFont="1" applyFill="1" applyBorder="1" applyAlignment="1">
      <alignment wrapText="1"/>
    </xf>
    <xf numFmtId="175" fontId="3" fillId="33" borderId="0" xfId="58" applyNumberFormat="1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justify" vertical="center" wrapText="1"/>
    </xf>
    <xf numFmtId="0" fontId="3" fillId="33" borderId="10" xfId="58" applyNumberFormat="1" applyFont="1" applyFill="1" applyBorder="1" applyAlignment="1">
      <alignment horizontal="center" vertical="center" wrapText="1"/>
    </xf>
    <xf numFmtId="1" fontId="3" fillId="33" borderId="10" xfId="58" applyNumberFormat="1" applyFont="1" applyFill="1" applyBorder="1" applyAlignment="1">
      <alignment horizontal="center" vertical="center" wrapText="1"/>
    </xf>
    <xf numFmtId="176" fontId="3" fillId="33" borderId="10" xfId="58" applyNumberFormat="1" applyFont="1" applyFill="1" applyBorder="1" applyAlignment="1">
      <alignment vertical="center" wrapText="1"/>
    </xf>
    <xf numFmtId="175" fontId="3" fillId="33" borderId="10" xfId="58" applyNumberFormat="1" applyFont="1" applyFill="1" applyBorder="1" applyAlignment="1">
      <alignment horizontal="left" vertical="center" wrapText="1"/>
    </xf>
    <xf numFmtId="176" fontId="5" fillId="33" borderId="10" xfId="58" applyNumberFormat="1" applyFont="1" applyFill="1" applyBorder="1" applyAlignment="1">
      <alignment vertical="center" wrapText="1"/>
    </xf>
    <xf numFmtId="175" fontId="3" fillId="33" borderId="0" xfId="58" applyNumberFormat="1" applyFont="1" applyFill="1" applyBorder="1" applyAlignment="1">
      <alignment wrapText="1"/>
    </xf>
    <xf numFmtId="175" fontId="4" fillId="33" borderId="10" xfId="58" applyNumberFormat="1" applyFont="1" applyFill="1" applyBorder="1" applyAlignment="1">
      <alignment wrapText="1"/>
    </xf>
    <xf numFmtId="0" fontId="48" fillId="33" borderId="0" xfId="0" applyFont="1" applyFill="1" applyBorder="1" applyAlignment="1">
      <alignment/>
    </xf>
    <xf numFmtId="0" fontId="2" fillId="33" borderId="10" xfId="58" applyNumberFormat="1" applyFont="1" applyFill="1" applyBorder="1" applyAlignment="1">
      <alignment wrapText="1"/>
    </xf>
    <xf numFmtId="0" fontId="49" fillId="34" borderId="10" xfId="0" applyFont="1" applyFill="1" applyBorder="1" applyAlignment="1">
      <alignment horizontal="right" vertical="center" wrapText="1"/>
    </xf>
    <xf numFmtId="176" fontId="6" fillId="33" borderId="10" xfId="58" applyNumberFormat="1" applyFont="1" applyFill="1" applyBorder="1" applyAlignment="1">
      <alignment vertical="center" wrapText="1"/>
    </xf>
    <xf numFmtId="176" fontId="2" fillId="33" borderId="10" xfId="58" applyNumberFormat="1" applyFont="1" applyFill="1" applyBorder="1" applyAlignment="1">
      <alignment vertical="center" wrapText="1"/>
    </xf>
    <xf numFmtId="49" fontId="2" fillId="33" borderId="10" xfId="58" applyNumberFormat="1" applyFont="1" applyFill="1" applyBorder="1" applyAlignment="1">
      <alignment horizontal="right" vertical="center" wrapText="1"/>
    </xf>
    <xf numFmtId="176" fontId="6" fillId="33" borderId="14" xfId="58" applyNumberFormat="1" applyFont="1" applyFill="1" applyBorder="1" applyAlignment="1">
      <alignment horizontal="center" vertical="center" wrapText="1"/>
    </xf>
    <xf numFmtId="175" fontId="2" fillId="33" borderId="0" xfId="58" applyNumberFormat="1" applyFont="1" applyFill="1" applyBorder="1" applyAlignment="1">
      <alignment horizontal="center" wrapText="1"/>
    </xf>
    <xf numFmtId="176" fontId="2" fillId="33" borderId="0" xfId="58" applyNumberFormat="1" applyFont="1" applyFill="1" applyBorder="1" applyAlignment="1">
      <alignment horizontal="center" vertical="center" wrapText="1"/>
    </xf>
    <xf numFmtId="49" fontId="3" fillId="33" borderId="10" xfId="58" applyNumberFormat="1" applyFont="1" applyFill="1" applyBorder="1" applyAlignment="1">
      <alignment horizontal="center" vertical="center" wrapText="1"/>
    </xf>
    <xf numFmtId="175" fontId="3" fillId="33" borderId="10" xfId="58" applyNumberFormat="1" applyFont="1" applyFill="1" applyBorder="1" applyAlignment="1">
      <alignment horizontal="left" vertical="center" wrapText="1"/>
    </xf>
    <xf numFmtId="175" fontId="3" fillId="33" borderId="10" xfId="58" applyNumberFormat="1" applyFont="1" applyFill="1" applyBorder="1" applyAlignment="1">
      <alignment horizontal="left" vertical="center" wrapText="1"/>
    </xf>
    <xf numFmtId="49" fontId="3" fillId="33" borderId="10" xfId="58" applyNumberFormat="1" applyFont="1" applyFill="1" applyBorder="1" applyAlignment="1">
      <alignment horizontal="center" vertical="center" wrapText="1"/>
    </xf>
    <xf numFmtId="49" fontId="2" fillId="33" borderId="0" xfId="58" applyNumberFormat="1" applyFont="1" applyFill="1" applyBorder="1" applyAlignment="1">
      <alignment horizontal="right" vertical="center" wrapText="1"/>
    </xf>
    <xf numFmtId="0" fontId="3" fillId="33" borderId="0" xfId="58" applyNumberFormat="1" applyFont="1" applyFill="1" applyBorder="1" applyAlignment="1">
      <alignment horizontal="center" vertical="center" wrapText="1"/>
    </xf>
    <xf numFmtId="175" fontId="3" fillId="33" borderId="0" xfId="58" applyNumberFormat="1" applyFont="1" applyFill="1" applyBorder="1" applyAlignment="1">
      <alignment horizontal="left" vertical="center" wrapText="1"/>
    </xf>
    <xf numFmtId="176" fontId="2" fillId="33" borderId="0" xfId="58" applyNumberFormat="1" applyFont="1" applyFill="1" applyBorder="1" applyAlignment="1">
      <alignment vertical="center" wrapText="1"/>
    </xf>
    <xf numFmtId="49" fontId="2" fillId="33" borderId="15" xfId="58" applyNumberFormat="1" applyFont="1" applyFill="1" applyBorder="1" applyAlignment="1">
      <alignment horizontal="right" vertical="center" wrapText="1"/>
    </xf>
    <xf numFmtId="0" fontId="3" fillId="33" borderId="15" xfId="58" applyNumberFormat="1" applyFont="1" applyFill="1" applyBorder="1" applyAlignment="1">
      <alignment horizontal="center" vertical="center" wrapText="1"/>
    </xf>
    <xf numFmtId="175" fontId="3" fillId="33" borderId="15" xfId="58" applyNumberFormat="1" applyFont="1" applyFill="1" applyBorder="1" applyAlignment="1">
      <alignment horizontal="left" vertical="center" wrapText="1"/>
    </xf>
    <xf numFmtId="176" fontId="2" fillId="33" borderId="15" xfId="58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/>
    </xf>
    <xf numFmtId="175" fontId="3" fillId="33" borderId="10" xfId="58" applyNumberFormat="1" applyFont="1" applyFill="1" applyBorder="1" applyAlignment="1">
      <alignment horizontal="center" wrapText="1"/>
    </xf>
    <xf numFmtId="175" fontId="3" fillId="33" borderId="0" xfId="58" applyNumberFormat="1" applyFont="1" applyFill="1" applyBorder="1" applyAlignment="1">
      <alignment wrapText="1"/>
    </xf>
    <xf numFmtId="175" fontId="3" fillId="33" borderId="16" xfId="58" applyNumberFormat="1" applyFont="1" applyFill="1" applyBorder="1" applyAlignment="1">
      <alignment horizontal="center" wrapText="1"/>
    </xf>
    <xf numFmtId="175" fontId="3" fillId="33" borderId="17" xfId="58" applyNumberFormat="1" applyFont="1" applyFill="1" applyBorder="1" applyAlignment="1">
      <alignment horizontal="center" wrapText="1"/>
    </xf>
    <xf numFmtId="175" fontId="3" fillId="33" borderId="18" xfId="58" applyNumberFormat="1" applyFont="1" applyFill="1" applyBorder="1" applyAlignment="1">
      <alignment horizontal="center" wrapText="1"/>
    </xf>
    <xf numFmtId="176" fontId="5" fillId="33" borderId="15" xfId="58" applyNumberFormat="1" applyFont="1" applyFill="1" applyBorder="1" applyAlignment="1">
      <alignment horizontal="center" vertical="center" wrapText="1"/>
    </xf>
    <xf numFmtId="176" fontId="5" fillId="33" borderId="19" xfId="58" applyNumberFormat="1" applyFont="1" applyFill="1" applyBorder="1" applyAlignment="1">
      <alignment horizontal="center" vertical="center" wrapText="1"/>
    </xf>
    <xf numFmtId="176" fontId="5" fillId="33" borderId="14" xfId="58" applyNumberFormat="1" applyFont="1" applyFill="1" applyBorder="1" applyAlignment="1">
      <alignment horizontal="center" vertical="center" wrapText="1"/>
    </xf>
    <xf numFmtId="175" fontId="3" fillId="33" borderId="10" xfId="58" applyNumberFormat="1" applyFont="1" applyFill="1" applyBorder="1" applyAlignment="1">
      <alignment horizontal="left" vertical="center" wrapText="1"/>
    </xf>
    <xf numFmtId="175" fontId="3" fillId="33" borderId="10" xfId="58" applyNumberFormat="1" applyFont="1" applyFill="1" applyBorder="1" applyAlignment="1">
      <alignment horizontal="center" vertical="center" wrapText="1"/>
    </xf>
    <xf numFmtId="175" fontId="2" fillId="33" borderId="0" xfId="58" applyNumberFormat="1" applyFont="1" applyFill="1" applyAlignment="1">
      <alignment horizontal="center" wrapText="1"/>
    </xf>
    <xf numFmtId="175" fontId="2" fillId="33" borderId="0" xfId="58" applyNumberFormat="1" applyFont="1" applyFill="1" applyAlignment="1">
      <alignment horizontal="center"/>
    </xf>
    <xf numFmtId="0" fontId="52" fillId="33" borderId="0" xfId="0" applyFont="1" applyFill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49" fontId="3" fillId="33" borderId="10" xfId="58" applyNumberFormat="1" applyFont="1" applyFill="1" applyBorder="1" applyAlignment="1">
      <alignment horizontal="center" vertical="center" wrapText="1"/>
    </xf>
    <xf numFmtId="49" fontId="3" fillId="33" borderId="10" xfId="58" applyNumberFormat="1" applyFont="1" applyFill="1" applyBorder="1" applyAlignment="1">
      <alignment horizontal="center" vertical="center"/>
    </xf>
    <xf numFmtId="175" fontId="4" fillId="33" borderId="20" xfId="58" applyNumberFormat="1" applyFont="1" applyFill="1" applyBorder="1" applyAlignment="1">
      <alignment horizontal="left" wrapText="1"/>
    </xf>
    <xf numFmtId="175" fontId="4" fillId="33" borderId="21" xfId="58" applyNumberFormat="1" applyFont="1" applyFill="1" applyBorder="1" applyAlignment="1">
      <alignment horizontal="left" wrapText="1"/>
    </xf>
    <xf numFmtId="175" fontId="4" fillId="33" borderId="22" xfId="58" applyNumberFormat="1" applyFont="1" applyFill="1" applyBorder="1" applyAlignment="1">
      <alignment horizontal="left" wrapText="1"/>
    </xf>
    <xf numFmtId="175" fontId="4" fillId="33" borderId="11" xfId="58" applyNumberFormat="1" applyFont="1" applyFill="1" applyBorder="1" applyAlignment="1">
      <alignment horizontal="left" wrapText="1"/>
    </xf>
    <xf numFmtId="175" fontId="4" fillId="33" borderId="12" xfId="58" applyNumberFormat="1" applyFont="1" applyFill="1" applyBorder="1" applyAlignment="1">
      <alignment horizontal="left" wrapText="1"/>
    </xf>
    <xf numFmtId="175" fontId="4" fillId="33" borderId="13" xfId="58" applyNumberFormat="1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SheetLayoutView="89" workbookViewId="0" topLeftCell="A70">
      <selection activeCell="H95" sqref="H95"/>
    </sheetView>
  </sheetViews>
  <sheetFormatPr defaultColWidth="8.8515625" defaultRowHeight="15"/>
  <cols>
    <col min="1" max="1" width="14.00390625" style="1" customWidth="1"/>
    <col min="2" max="2" width="14.57421875" style="2" customWidth="1"/>
    <col min="3" max="3" width="31.57421875" style="2" customWidth="1"/>
    <col min="4" max="4" width="13.7109375" style="3" customWidth="1"/>
    <col min="5" max="5" width="11.8515625" style="3" customWidth="1"/>
    <col min="6" max="7" width="13.421875" style="3" customWidth="1"/>
    <col min="8" max="8" width="13.57421875" style="3" customWidth="1"/>
    <col min="9" max="9" width="12.57421875" style="3" customWidth="1"/>
    <col min="10" max="10" width="14.00390625" style="3" customWidth="1"/>
    <col min="11" max="11" width="12.8515625" style="3" customWidth="1"/>
    <col min="12" max="12" width="11.7109375" style="4" bestFit="1" customWidth="1"/>
    <col min="13" max="16384" width="8.8515625" style="4" customWidth="1"/>
  </cols>
  <sheetData>
    <row r="1" spans="10:11" ht="1.5" customHeight="1">
      <c r="J1" s="67"/>
      <c r="K1" s="68"/>
    </row>
    <row r="2" spans="1:11" ht="42" customHeight="1">
      <c r="A2" s="69" t="s">
        <v>38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7.25" customHeight="1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5.5" customHeight="1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7.25" customHeight="1">
      <c r="A5" s="5"/>
      <c r="B5" s="6"/>
      <c r="C5" s="6"/>
      <c r="D5" s="7"/>
      <c r="E5" s="7"/>
      <c r="F5" s="7"/>
      <c r="G5" s="7"/>
      <c r="H5" s="7"/>
      <c r="I5" s="7"/>
      <c r="J5" s="7"/>
      <c r="K5" s="7" t="s">
        <v>1</v>
      </c>
    </row>
    <row r="6" spans="1:11" s="8" customFormat="1" ht="21" customHeight="1">
      <c r="A6" s="72" t="s">
        <v>27</v>
      </c>
      <c r="B6" s="65" t="s">
        <v>2</v>
      </c>
      <c r="C6" s="66" t="s">
        <v>3</v>
      </c>
      <c r="D6" s="57" t="s">
        <v>4</v>
      </c>
      <c r="E6" s="57"/>
      <c r="F6" s="59" t="s">
        <v>5</v>
      </c>
      <c r="G6" s="60"/>
      <c r="H6" s="60"/>
      <c r="I6" s="61"/>
      <c r="J6" s="57" t="s">
        <v>6</v>
      </c>
      <c r="K6" s="57"/>
    </row>
    <row r="7" spans="1:11" s="8" customFormat="1" ht="210.75" customHeight="1">
      <c r="A7" s="73"/>
      <c r="B7" s="65"/>
      <c r="C7" s="66"/>
      <c r="D7" s="9" t="s">
        <v>30</v>
      </c>
      <c r="E7" s="9" t="s">
        <v>31</v>
      </c>
      <c r="F7" s="9" t="s">
        <v>30</v>
      </c>
      <c r="G7" s="19" t="s">
        <v>25</v>
      </c>
      <c r="H7" s="9" t="s">
        <v>31</v>
      </c>
      <c r="I7" s="19" t="s">
        <v>25</v>
      </c>
      <c r="J7" s="9" t="s">
        <v>30</v>
      </c>
      <c r="K7" s="9" t="s">
        <v>31</v>
      </c>
    </row>
    <row r="8" spans="1:11" ht="14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18</v>
      </c>
      <c r="H8" s="10" t="s">
        <v>19</v>
      </c>
      <c r="I8" s="10" t="s">
        <v>20</v>
      </c>
      <c r="J8" s="10" t="s">
        <v>21</v>
      </c>
      <c r="K8" s="10" t="s">
        <v>22</v>
      </c>
    </row>
    <row r="9" spans="1:11" ht="14.25" customHeight="1">
      <c r="A9" s="74" t="s">
        <v>23</v>
      </c>
      <c r="B9" s="75"/>
      <c r="C9" s="76"/>
      <c r="D9" s="62">
        <f>D23+D33+D45+D69+D78+D82+D57+D84</f>
        <v>65107.2</v>
      </c>
      <c r="E9" s="62">
        <f aca="true" t="shared" si="0" ref="E9:K9">E23+E33+E45+E69+E78+E82+E57+E84</f>
        <v>62259.299999999996</v>
      </c>
      <c r="F9" s="62">
        <f t="shared" si="0"/>
        <v>4502.7</v>
      </c>
      <c r="G9" s="62">
        <f t="shared" si="0"/>
        <v>1217.3</v>
      </c>
      <c r="H9" s="62">
        <f t="shared" si="0"/>
        <v>4122.8</v>
      </c>
      <c r="I9" s="62">
        <f t="shared" si="0"/>
        <v>1119.8</v>
      </c>
      <c r="J9" s="62">
        <f t="shared" si="0"/>
        <v>69609.90000000001</v>
      </c>
      <c r="K9" s="62">
        <f t="shared" si="0"/>
        <v>66382.1</v>
      </c>
    </row>
    <row r="10" spans="1:11" ht="19.5" customHeight="1">
      <c r="A10" s="77"/>
      <c r="B10" s="78"/>
      <c r="C10" s="79"/>
      <c r="D10" s="63"/>
      <c r="E10" s="63"/>
      <c r="F10" s="63"/>
      <c r="G10" s="63"/>
      <c r="H10" s="63"/>
      <c r="I10" s="63"/>
      <c r="J10" s="63"/>
      <c r="K10" s="63"/>
    </row>
    <row r="11" spans="1:11" ht="17.25" customHeight="1">
      <c r="A11" s="20" t="s">
        <v>24</v>
      </c>
      <c r="B11" s="21"/>
      <c r="C11" s="22"/>
      <c r="D11" s="64"/>
      <c r="E11" s="64"/>
      <c r="F11" s="64"/>
      <c r="G11" s="64"/>
      <c r="H11" s="64"/>
      <c r="I11" s="64"/>
      <c r="J11" s="64"/>
      <c r="K11" s="64"/>
    </row>
    <row r="12" spans="1:11" ht="17.25" customHeight="1">
      <c r="A12" s="36">
        <v>2110</v>
      </c>
      <c r="B12" s="34"/>
      <c r="C12" s="34"/>
      <c r="D12" s="41">
        <f>D24+D34+D46+D70+D58</f>
        <v>47788</v>
      </c>
      <c r="E12" s="41">
        <f aca="true" t="shared" si="1" ref="E12:K12">E24+E34+E46+E70+E58</f>
        <v>47260.8</v>
      </c>
      <c r="F12" s="41">
        <f t="shared" si="1"/>
        <v>2269.9</v>
      </c>
      <c r="G12" s="41">
        <f t="shared" si="1"/>
        <v>0</v>
      </c>
      <c r="H12" s="41">
        <f t="shared" si="1"/>
        <v>2050.5</v>
      </c>
      <c r="I12" s="41">
        <f t="shared" si="1"/>
        <v>0</v>
      </c>
      <c r="J12" s="41">
        <f t="shared" si="1"/>
        <v>50057.90000000001</v>
      </c>
      <c r="K12" s="41">
        <f t="shared" si="1"/>
        <v>49311.3</v>
      </c>
    </row>
    <row r="13" spans="1:11" ht="17.25" customHeight="1">
      <c r="A13" s="36">
        <v>2120</v>
      </c>
      <c r="B13" s="34"/>
      <c r="C13" s="34"/>
      <c r="D13" s="41">
        <f>D25+D35+D47+D71+D59</f>
        <v>10434.999999999998</v>
      </c>
      <c r="E13" s="41">
        <f aca="true" t="shared" si="2" ref="E13:K13">E25+E35+E47+E71+E59</f>
        <v>10268.900000000001</v>
      </c>
      <c r="F13" s="41">
        <f t="shared" si="2"/>
        <v>499.40000000000003</v>
      </c>
      <c r="G13" s="41">
        <f t="shared" si="2"/>
        <v>0</v>
      </c>
      <c r="H13" s="41">
        <f t="shared" si="2"/>
        <v>465</v>
      </c>
      <c r="I13" s="41">
        <f t="shared" si="2"/>
        <v>0</v>
      </c>
      <c r="J13" s="41">
        <f t="shared" si="2"/>
        <v>10934.4</v>
      </c>
      <c r="K13" s="41">
        <f t="shared" si="2"/>
        <v>10733.9</v>
      </c>
    </row>
    <row r="14" spans="1:11" ht="17.25" customHeight="1">
      <c r="A14" s="36">
        <v>2210</v>
      </c>
      <c r="B14" s="34"/>
      <c r="C14" s="34"/>
      <c r="D14" s="41">
        <f>D26+D36+D48+D72+D79+D60</f>
        <v>1176.1000000000001</v>
      </c>
      <c r="E14" s="41">
        <f aca="true" t="shared" si="3" ref="E14:K14">E26+E36+E48+E72+E79+E60</f>
        <v>844.5999999999999</v>
      </c>
      <c r="F14" s="41">
        <f t="shared" si="3"/>
        <v>145</v>
      </c>
      <c r="G14" s="41">
        <f t="shared" si="3"/>
        <v>0</v>
      </c>
      <c r="H14" s="41">
        <f t="shared" si="3"/>
        <v>132.3</v>
      </c>
      <c r="I14" s="41">
        <f t="shared" si="3"/>
        <v>0</v>
      </c>
      <c r="J14" s="41">
        <f t="shared" si="3"/>
        <v>1321.1</v>
      </c>
      <c r="K14" s="41">
        <f t="shared" si="3"/>
        <v>976.8999999999999</v>
      </c>
    </row>
    <row r="15" spans="1:11" ht="17.25" customHeight="1">
      <c r="A15" s="36">
        <v>2240</v>
      </c>
      <c r="B15" s="34"/>
      <c r="C15" s="34"/>
      <c r="D15" s="41">
        <f>D27+D37+D49+D73+D80+D61+D85</f>
        <v>3684.3</v>
      </c>
      <c r="E15" s="41">
        <f aca="true" t="shared" si="4" ref="E15:K15">E27+E37+E49+E73+E80+E61+E85</f>
        <v>2116.1000000000004</v>
      </c>
      <c r="F15" s="41">
        <f t="shared" si="4"/>
        <v>162.3</v>
      </c>
      <c r="G15" s="41">
        <f t="shared" si="4"/>
        <v>0</v>
      </c>
      <c r="H15" s="41">
        <f t="shared" si="4"/>
        <v>158.7</v>
      </c>
      <c r="I15" s="41">
        <f t="shared" si="4"/>
        <v>0</v>
      </c>
      <c r="J15" s="41">
        <f t="shared" si="4"/>
        <v>3846.6</v>
      </c>
      <c r="K15" s="41">
        <f t="shared" si="4"/>
        <v>2274.8</v>
      </c>
    </row>
    <row r="16" spans="1:11" ht="17.25" customHeight="1">
      <c r="A16" s="36">
        <v>2250</v>
      </c>
      <c r="B16" s="34"/>
      <c r="C16" s="34"/>
      <c r="D16" s="41">
        <f>D28+D38+D50+D74+D81+D62</f>
        <v>11.5</v>
      </c>
      <c r="E16" s="41">
        <f aca="true" t="shared" si="5" ref="E16:K16">E28+E38+E50+E74+E81+E62</f>
        <v>3.9</v>
      </c>
      <c r="F16" s="41">
        <f t="shared" si="5"/>
        <v>3.2</v>
      </c>
      <c r="G16" s="41">
        <f t="shared" si="5"/>
        <v>0</v>
      </c>
      <c r="H16" s="41">
        <f t="shared" si="5"/>
        <v>0</v>
      </c>
      <c r="I16" s="41">
        <f t="shared" si="5"/>
        <v>0</v>
      </c>
      <c r="J16" s="41">
        <f t="shared" si="5"/>
        <v>14.7</v>
      </c>
      <c r="K16" s="41">
        <f t="shared" si="5"/>
        <v>3.9</v>
      </c>
    </row>
    <row r="17" spans="1:11" ht="17.25" customHeight="1">
      <c r="A17" s="36">
        <v>2270</v>
      </c>
      <c r="B17" s="34"/>
      <c r="C17" s="34"/>
      <c r="D17" s="41">
        <f>D29+D39+D51+D75+D63</f>
        <v>1988.3000000000002</v>
      </c>
      <c r="E17" s="41">
        <f aca="true" t="shared" si="6" ref="E17:K17">E29+E39+E51+E75+E63</f>
        <v>1744.8</v>
      </c>
      <c r="F17" s="41">
        <f t="shared" si="6"/>
        <v>3.3</v>
      </c>
      <c r="G17" s="41">
        <f t="shared" si="6"/>
        <v>0</v>
      </c>
      <c r="H17" s="41">
        <f t="shared" si="6"/>
        <v>0</v>
      </c>
      <c r="I17" s="41">
        <f t="shared" si="6"/>
        <v>0</v>
      </c>
      <c r="J17" s="41">
        <f t="shared" si="6"/>
        <v>1991.6000000000001</v>
      </c>
      <c r="K17" s="41">
        <f t="shared" si="6"/>
        <v>1744.8</v>
      </c>
    </row>
    <row r="18" spans="1:11" ht="17.25" customHeight="1">
      <c r="A18" s="36">
        <v>2280</v>
      </c>
      <c r="B18" s="34"/>
      <c r="C18" s="34"/>
      <c r="D18" s="41">
        <f>D30+D40+D52+D76+D64</f>
        <v>16</v>
      </c>
      <c r="E18" s="41">
        <f aca="true" t="shared" si="7" ref="E18:K18">E30+E40+E52+E76+E64</f>
        <v>13.000000000000002</v>
      </c>
      <c r="F18" s="41">
        <f t="shared" si="7"/>
        <v>0</v>
      </c>
      <c r="G18" s="41">
        <f t="shared" si="7"/>
        <v>0</v>
      </c>
      <c r="H18" s="41">
        <f t="shared" si="7"/>
        <v>0</v>
      </c>
      <c r="I18" s="41">
        <f t="shared" si="7"/>
        <v>0</v>
      </c>
      <c r="J18" s="41">
        <f t="shared" si="7"/>
        <v>16</v>
      </c>
      <c r="K18" s="41">
        <f t="shared" si="7"/>
        <v>13.000000000000002</v>
      </c>
    </row>
    <row r="19" spans="1:11" ht="17.25" customHeight="1">
      <c r="A19" s="36">
        <v>2700</v>
      </c>
      <c r="B19" s="34"/>
      <c r="C19" s="34"/>
      <c r="D19" s="41">
        <f>D41+D53+D65</f>
        <v>8</v>
      </c>
      <c r="E19" s="41">
        <f aca="true" t="shared" si="8" ref="E19:K19">E41+E53+E65</f>
        <v>7.199999999999999</v>
      </c>
      <c r="F19" s="41">
        <f t="shared" si="8"/>
        <v>0</v>
      </c>
      <c r="G19" s="41">
        <f t="shared" si="8"/>
        <v>0</v>
      </c>
      <c r="H19" s="41">
        <f t="shared" si="8"/>
        <v>0</v>
      </c>
      <c r="I19" s="41">
        <f t="shared" si="8"/>
        <v>0</v>
      </c>
      <c r="J19" s="41">
        <f t="shared" si="8"/>
        <v>8</v>
      </c>
      <c r="K19" s="41">
        <f t="shared" si="8"/>
        <v>7.199999999999999</v>
      </c>
    </row>
    <row r="20" spans="1:11" ht="17.25" customHeight="1">
      <c r="A20" s="36">
        <v>2800</v>
      </c>
      <c r="B20" s="34"/>
      <c r="C20" s="34"/>
      <c r="D20" s="41">
        <f>D42+D54+D66</f>
        <v>0</v>
      </c>
      <c r="E20" s="41">
        <f aca="true" t="shared" si="9" ref="E20:K20">E42+E54+E66</f>
        <v>0</v>
      </c>
      <c r="F20" s="41">
        <f t="shared" si="9"/>
        <v>1.8</v>
      </c>
      <c r="G20" s="41">
        <f t="shared" si="9"/>
        <v>0</v>
      </c>
      <c r="H20" s="41">
        <f t="shared" si="9"/>
        <v>0</v>
      </c>
      <c r="I20" s="41">
        <f t="shared" si="9"/>
        <v>0</v>
      </c>
      <c r="J20" s="41">
        <f t="shared" si="9"/>
        <v>1.8</v>
      </c>
      <c r="K20" s="41">
        <f t="shared" si="9"/>
        <v>0</v>
      </c>
    </row>
    <row r="21" spans="1:11" ht="17.25" customHeight="1">
      <c r="A21" s="36">
        <v>3110</v>
      </c>
      <c r="B21" s="34"/>
      <c r="C21" s="34"/>
      <c r="D21" s="41">
        <f>D31+D43+D55+D77+D67</f>
        <v>0</v>
      </c>
      <c r="E21" s="41">
        <f aca="true" t="shared" si="10" ref="E21:K21">E31+E43+E55+E77+E67</f>
        <v>0</v>
      </c>
      <c r="F21" s="41">
        <f t="shared" si="10"/>
        <v>1073.1000000000001</v>
      </c>
      <c r="G21" s="41">
        <f t="shared" si="10"/>
        <v>872.6</v>
      </c>
      <c r="H21" s="41">
        <f t="shared" si="10"/>
        <v>971.6000000000001</v>
      </c>
      <c r="I21" s="41">
        <f t="shared" si="10"/>
        <v>775.1</v>
      </c>
      <c r="J21" s="41">
        <f t="shared" si="10"/>
        <v>1073.1000000000001</v>
      </c>
      <c r="K21" s="41">
        <f t="shared" si="10"/>
        <v>971.6000000000001</v>
      </c>
    </row>
    <row r="22" spans="1:11" ht="17.25" customHeight="1">
      <c r="A22" s="36">
        <v>3130</v>
      </c>
      <c r="B22" s="34"/>
      <c r="C22" s="34"/>
      <c r="D22" s="41">
        <f>D32+D44+D56+D68+D83</f>
        <v>0</v>
      </c>
      <c r="E22" s="41">
        <f aca="true" t="shared" si="11" ref="E22:K22">E32+E44+E56+E68+E83</f>
        <v>0</v>
      </c>
      <c r="F22" s="41">
        <f t="shared" si="11"/>
        <v>344.7</v>
      </c>
      <c r="G22" s="41">
        <f t="shared" si="11"/>
        <v>344.7</v>
      </c>
      <c r="H22" s="41">
        <f t="shared" si="11"/>
        <v>344.7</v>
      </c>
      <c r="I22" s="41">
        <f t="shared" si="11"/>
        <v>344.7</v>
      </c>
      <c r="J22" s="41">
        <f t="shared" si="11"/>
        <v>344.7</v>
      </c>
      <c r="K22" s="41">
        <f t="shared" si="11"/>
        <v>344.7</v>
      </c>
    </row>
    <row r="23" spans="1:11" s="17" customFormat="1" ht="93" customHeight="1">
      <c r="A23" s="26">
        <v>1010160</v>
      </c>
      <c r="B23" s="26">
        <v>111</v>
      </c>
      <c r="C23" s="27" t="s">
        <v>9</v>
      </c>
      <c r="D23" s="32">
        <f aca="true" t="shared" si="12" ref="D23:I23">D24+D25+D26+D27+D28+D29+D30+D31+D32</f>
        <v>1921</v>
      </c>
      <c r="E23" s="32">
        <f t="shared" si="12"/>
        <v>1862.1000000000001</v>
      </c>
      <c r="F23" s="32">
        <f t="shared" si="12"/>
        <v>0</v>
      </c>
      <c r="G23" s="32">
        <f t="shared" si="12"/>
        <v>0</v>
      </c>
      <c r="H23" s="32">
        <f t="shared" si="12"/>
        <v>0</v>
      </c>
      <c r="I23" s="32">
        <f t="shared" si="12"/>
        <v>0</v>
      </c>
      <c r="J23" s="32">
        <f>D23+F23</f>
        <v>1921</v>
      </c>
      <c r="K23" s="32">
        <f>E23+H23</f>
        <v>1862.1000000000001</v>
      </c>
    </row>
    <row r="24" spans="1:11" s="17" customFormat="1" ht="14.25" customHeight="1">
      <c r="A24" s="37">
        <v>2110</v>
      </c>
      <c r="B24" s="26"/>
      <c r="C24" s="27"/>
      <c r="D24" s="38">
        <v>1381.3</v>
      </c>
      <c r="E24" s="38">
        <v>1376</v>
      </c>
      <c r="F24" s="38">
        <v>0</v>
      </c>
      <c r="G24" s="38">
        <v>0</v>
      </c>
      <c r="H24" s="38">
        <v>0</v>
      </c>
      <c r="I24" s="38">
        <v>0</v>
      </c>
      <c r="J24" s="39">
        <f aca="true" t="shared" si="13" ref="J24:J32">D24+F24</f>
        <v>1381.3</v>
      </c>
      <c r="K24" s="39">
        <f aca="true" t="shared" si="14" ref="K24:K31">E24+H24</f>
        <v>1376</v>
      </c>
    </row>
    <row r="25" spans="1:11" s="17" customFormat="1" ht="16.5" customHeight="1">
      <c r="A25" s="37">
        <v>2120</v>
      </c>
      <c r="B25" s="26"/>
      <c r="C25" s="27"/>
      <c r="D25" s="38">
        <v>305.9</v>
      </c>
      <c r="E25" s="38">
        <v>305.9</v>
      </c>
      <c r="F25" s="38"/>
      <c r="G25" s="38"/>
      <c r="H25" s="38"/>
      <c r="I25" s="38"/>
      <c r="J25" s="39">
        <f t="shared" si="13"/>
        <v>305.9</v>
      </c>
      <c r="K25" s="39">
        <f t="shared" si="14"/>
        <v>305.9</v>
      </c>
    </row>
    <row r="26" spans="1:11" s="17" customFormat="1" ht="15.75" customHeight="1">
      <c r="A26" s="37">
        <v>2210</v>
      </c>
      <c r="B26" s="26"/>
      <c r="C26" s="27"/>
      <c r="D26" s="38">
        <v>8.4</v>
      </c>
      <c r="E26" s="38">
        <v>5.8</v>
      </c>
      <c r="F26" s="38"/>
      <c r="G26" s="38"/>
      <c r="H26" s="38"/>
      <c r="I26" s="38"/>
      <c r="J26" s="39">
        <f t="shared" si="13"/>
        <v>8.4</v>
      </c>
      <c r="K26" s="39">
        <f t="shared" si="14"/>
        <v>5.8</v>
      </c>
    </row>
    <row r="27" spans="1:11" s="17" customFormat="1" ht="18.75" customHeight="1">
      <c r="A27" s="37">
        <v>2240</v>
      </c>
      <c r="B27" s="26"/>
      <c r="C27" s="27"/>
      <c r="D27" s="38">
        <v>202.7</v>
      </c>
      <c r="E27" s="38">
        <v>158.2</v>
      </c>
      <c r="F27" s="38"/>
      <c r="G27" s="38"/>
      <c r="H27" s="38"/>
      <c r="I27" s="38"/>
      <c r="J27" s="39">
        <f t="shared" si="13"/>
        <v>202.7</v>
      </c>
      <c r="K27" s="39">
        <f t="shared" si="14"/>
        <v>158.2</v>
      </c>
    </row>
    <row r="28" spans="1:11" s="17" customFormat="1" ht="18.75" customHeight="1">
      <c r="A28" s="37">
        <v>2250</v>
      </c>
      <c r="B28" s="26"/>
      <c r="C28" s="27"/>
      <c r="D28" s="38">
        <v>2</v>
      </c>
      <c r="E28" s="38">
        <v>0</v>
      </c>
      <c r="F28" s="38"/>
      <c r="G28" s="38"/>
      <c r="H28" s="38"/>
      <c r="I28" s="38"/>
      <c r="J28" s="39">
        <f t="shared" si="13"/>
        <v>2</v>
      </c>
      <c r="K28" s="39">
        <f t="shared" si="14"/>
        <v>0</v>
      </c>
    </row>
    <row r="29" spans="1:11" s="17" customFormat="1" ht="18.75" customHeight="1">
      <c r="A29" s="37">
        <v>2270</v>
      </c>
      <c r="B29" s="26"/>
      <c r="C29" s="27"/>
      <c r="D29" s="38">
        <v>17.7</v>
      </c>
      <c r="E29" s="38">
        <v>15</v>
      </c>
      <c r="F29" s="38"/>
      <c r="G29" s="38"/>
      <c r="H29" s="38"/>
      <c r="I29" s="38"/>
      <c r="J29" s="39">
        <f t="shared" si="13"/>
        <v>17.7</v>
      </c>
      <c r="K29" s="39">
        <f t="shared" si="14"/>
        <v>15</v>
      </c>
    </row>
    <row r="30" spans="1:11" s="17" customFormat="1" ht="17.25" customHeight="1">
      <c r="A30" s="37">
        <v>2280</v>
      </c>
      <c r="B30" s="26"/>
      <c r="C30" s="27"/>
      <c r="D30" s="38">
        <v>3</v>
      </c>
      <c r="E30" s="38">
        <v>1.2</v>
      </c>
      <c r="F30" s="38"/>
      <c r="G30" s="38"/>
      <c r="H30" s="38"/>
      <c r="I30" s="38"/>
      <c r="J30" s="39">
        <f t="shared" si="13"/>
        <v>3</v>
      </c>
      <c r="K30" s="39">
        <f t="shared" si="14"/>
        <v>1.2</v>
      </c>
    </row>
    <row r="31" spans="1:11" s="17" customFormat="1" ht="18" customHeight="1">
      <c r="A31" s="37">
        <v>3110</v>
      </c>
      <c r="B31" s="26"/>
      <c r="C31" s="27"/>
      <c r="D31" s="38"/>
      <c r="E31" s="38"/>
      <c r="F31" s="38">
        <v>0</v>
      </c>
      <c r="G31" s="38">
        <v>0</v>
      </c>
      <c r="H31" s="38">
        <v>0</v>
      </c>
      <c r="I31" s="38">
        <v>0</v>
      </c>
      <c r="J31" s="39">
        <f t="shared" si="13"/>
        <v>0</v>
      </c>
      <c r="K31" s="39">
        <f t="shared" si="14"/>
        <v>0</v>
      </c>
    </row>
    <row r="32" spans="1:11" s="17" customFormat="1" ht="19.5" customHeight="1">
      <c r="A32" s="37">
        <v>3130</v>
      </c>
      <c r="B32" s="26"/>
      <c r="C32" s="27"/>
      <c r="D32" s="38"/>
      <c r="E32" s="38"/>
      <c r="F32" s="38"/>
      <c r="G32" s="38"/>
      <c r="H32" s="38"/>
      <c r="I32" s="38"/>
      <c r="J32" s="32">
        <f t="shared" si="13"/>
        <v>0</v>
      </c>
      <c r="K32" s="38">
        <v>0</v>
      </c>
    </row>
    <row r="33" spans="1:11" s="17" customFormat="1" ht="40.5" customHeight="1">
      <c r="A33" s="18" t="s">
        <v>14</v>
      </c>
      <c r="B33" s="28">
        <v>960</v>
      </c>
      <c r="C33" s="31" t="s">
        <v>32</v>
      </c>
      <c r="D33" s="30">
        <f>D34+D35+D36+D37+D38+D39+D40+D41+D42+D43+D44</f>
        <v>39255.2</v>
      </c>
      <c r="E33" s="30">
        <f>E34+E35+E36+E37+E38+E39+E40+E41+E42+E43+E44</f>
        <v>39048.799999999996</v>
      </c>
      <c r="F33" s="30">
        <f aca="true" t="shared" si="15" ref="F33:K33">F34+F35+F36+F37+F38+F39+F40+F41+F42+F43+F44</f>
        <v>3613.6000000000004</v>
      </c>
      <c r="G33" s="30">
        <f t="shared" si="15"/>
        <v>557</v>
      </c>
      <c r="H33" s="30">
        <f t="shared" si="15"/>
        <v>3296.9000000000005</v>
      </c>
      <c r="I33" s="30">
        <f t="shared" si="15"/>
        <v>509.5</v>
      </c>
      <c r="J33" s="30">
        <f t="shared" si="15"/>
        <v>42868.799999999996</v>
      </c>
      <c r="K33" s="30">
        <f t="shared" si="15"/>
        <v>42345.7</v>
      </c>
    </row>
    <row r="34" spans="1:11" s="17" customFormat="1" ht="18.75" customHeight="1">
      <c r="A34" s="36">
        <v>2110</v>
      </c>
      <c r="B34" s="28"/>
      <c r="C34" s="31"/>
      <c r="D34" s="39">
        <v>30952</v>
      </c>
      <c r="E34" s="39">
        <v>30932.6</v>
      </c>
      <c r="F34" s="39">
        <v>2267.3</v>
      </c>
      <c r="G34" s="39"/>
      <c r="H34" s="39">
        <v>2047.9</v>
      </c>
      <c r="I34" s="39"/>
      <c r="J34" s="39">
        <f aca="true" t="shared" si="16" ref="J34:J44">D34+F34</f>
        <v>33219.3</v>
      </c>
      <c r="K34" s="39">
        <f aca="true" t="shared" si="17" ref="K34:K44">E34+H34</f>
        <v>32980.5</v>
      </c>
    </row>
    <row r="35" spans="1:11" s="17" customFormat="1" ht="18.75" customHeight="1">
      <c r="A35" s="36">
        <v>2120</v>
      </c>
      <c r="B35" s="28"/>
      <c r="C35" s="31"/>
      <c r="D35" s="39">
        <v>6737.1</v>
      </c>
      <c r="E35" s="39">
        <v>6736.6</v>
      </c>
      <c r="F35" s="39">
        <v>498.8</v>
      </c>
      <c r="G35" s="39"/>
      <c r="H35" s="39">
        <v>464.4</v>
      </c>
      <c r="I35" s="39"/>
      <c r="J35" s="39">
        <f t="shared" si="16"/>
        <v>7235.900000000001</v>
      </c>
      <c r="K35" s="39">
        <f t="shared" si="17"/>
        <v>7201</v>
      </c>
    </row>
    <row r="36" spans="1:11" s="17" customFormat="1" ht="18.75" customHeight="1">
      <c r="A36" s="36">
        <v>2210</v>
      </c>
      <c r="B36" s="28"/>
      <c r="C36" s="31"/>
      <c r="D36" s="39">
        <v>262.2</v>
      </c>
      <c r="E36" s="39">
        <v>202.2</v>
      </c>
      <c r="F36" s="39">
        <v>101.2</v>
      </c>
      <c r="G36" s="39"/>
      <c r="H36" s="39">
        <v>96.3</v>
      </c>
      <c r="I36" s="39"/>
      <c r="J36" s="39">
        <f t="shared" si="16"/>
        <v>363.4</v>
      </c>
      <c r="K36" s="39">
        <f t="shared" si="17"/>
        <v>298.5</v>
      </c>
    </row>
    <row r="37" spans="1:11" s="17" customFormat="1" ht="18.75" customHeight="1">
      <c r="A37" s="36">
        <v>2240</v>
      </c>
      <c r="B37" s="28"/>
      <c r="C37" s="31"/>
      <c r="D37" s="39">
        <v>591.8</v>
      </c>
      <c r="E37" s="39">
        <v>531.5</v>
      </c>
      <c r="F37" s="39">
        <v>152.3</v>
      </c>
      <c r="G37" s="39"/>
      <c r="H37" s="39">
        <v>150.6</v>
      </c>
      <c r="I37" s="39"/>
      <c r="J37" s="39">
        <f t="shared" si="16"/>
        <v>744.0999999999999</v>
      </c>
      <c r="K37" s="39">
        <f t="shared" si="17"/>
        <v>682.1</v>
      </c>
    </row>
    <row r="38" spans="1:11" s="17" customFormat="1" ht="18.75" customHeight="1">
      <c r="A38" s="36">
        <v>2250</v>
      </c>
      <c r="B38" s="28"/>
      <c r="C38" s="31"/>
      <c r="D38" s="39">
        <v>3</v>
      </c>
      <c r="E38" s="39">
        <v>0</v>
      </c>
      <c r="F38" s="39">
        <v>3.2</v>
      </c>
      <c r="G38" s="39"/>
      <c r="H38" s="39">
        <v>0</v>
      </c>
      <c r="I38" s="39"/>
      <c r="J38" s="39">
        <f t="shared" si="16"/>
        <v>6.2</v>
      </c>
      <c r="K38" s="39">
        <f t="shared" si="17"/>
        <v>0</v>
      </c>
    </row>
    <row r="39" spans="1:11" s="17" customFormat="1" ht="18.75" customHeight="1">
      <c r="A39" s="36">
        <v>2270</v>
      </c>
      <c r="B39" s="28"/>
      <c r="C39" s="31"/>
      <c r="D39" s="39">
        <v>699.1</v>
      </c>
      <c r="E39" s="39">
        <v>636.6</v>
      </c>
      <c r="F39" s="39">
        <v>0</v>
      </c>
      <c r="G39" s="39"/>
      <c r="H39" s="39">
        <v>0</v>
      </c>
      <c r="I39" s="39"/>
      <c r="J39" s="39">
        <f t="shared" si="16"/>
        <v>699.1</v>
      </c>
      <c r="K39" s="39">
        <f t="shared" si="17"/>
        <v>636.6</v>
      </c>
    </row>
    <row r="40" spans="1:11" s="17" customFormat="1" ht="18.75" customHeight="1">
      <c r="A40" s="36">
        <v>2280</v>
      </c>
      <c r="B40" s="28"/>
      <c r="C40" s="31"/>
      <c r="D40" s="39">
        <v>5</v>
      </c>
      <c r="E40" s="39">
        <v>4.5</v>
      </c>
      <c r="F40" s="39">
        <v>0</v>
      </c>
      <c r="G40" s="39"/>
      <c r="H40" s="39">
        <v>0</v>
      </c>
      <c r="I40" s="39"/>
      <c r="J40" s="39">
        <f t="shared" si="16"/>
        <v>5</v>
      </c>
      <c r="K40" s="39">
        <f t="shared" si="17"/>
        <v>4.5</v>
      </c>
    </row>
    <row r="41" spans="1:11" s="17" customFormat="1" ht="18.75" customHeight="1">
      <c r="A41" s="36">
        <v>2700</v>
      </c>
      <c r="B41" s="28"/>
      <c r="C41" s="31"/>
      <c r="D41" s="39">
        <v>5</v>
      </c>
      <c r="E41" s="39">
        <v>4.8</v>
      </c>
      <c r="F41" s="39">
        <v>0</v>
      </c>
      <c r="G41" s="39"/>
      <c r="H41" s="39">
        <v>0</v>
      </c>
      <c r="I41" s="39"/>
      <c r="J41" s="39">
        <f t="shared" si="16"/>
        <v>5</v>
      </c>
      <c r="K41" s="39">
        <f t="shared" si="17"/>
        <v>4.8</v>
      </c>
    </row>
    <row r="42" spans="1:11" s="17" customFormat="1" ht="18.75" customHeight="1">
      <c r="A42" s="36">
        <v>2800</v>
      </c>
      <c r="B42" s="28"/>
      <c r="C42" s="31"/>
      <c r="D42" s="39"/>
      <c r="E42" s="39"/>
      <c r="F42" s="39">
        <v>1.6</v>
      </c>
      <c r="G42" s="39"/>
      <c r="H42" s="39">
        <v>0</v>
      </c>
      <c r="I42" s="39"/>
      <c r="J42" s="39">
        <f t="shared" si="16"/>
        <v>1.6</v>
      </c>
      <c r="K42" s="39">
        <f t="shared" si="17"/>
        <v>0</v>
      </c>
    </row>
    <row r="43" spans="1:11" s="17" customFormat="1" ht="18.75" customHeight="1">
      <c r="A43" s="36">
        <v>3110</v>
      </c>
      <c r="B43" s="28"/>
      <c r="C43" s="31"/>
      <c r="D43" s="39"/>
      <c r="E43" s="39"/>
      <c r="F43" s="39">
        <v>589.2</v>
      </c>
      <c r="G43" s="39">
        <v>557</v>
      </c>
      <c r="H43" s="39">
        <v>537.7</v>
      </c>
      <c r="I43" s="39">
        <v>509.5</v>
      </c>
      <c r="J43" s="39">
        <f t="shared" si="16"/>
        <v>589.2</v>
      </c>
      <c r="K43" s="39">
        <f t="shared" si="17"/>
        <v>537.7</v>
      </c>
    </row>
    <row r="44" spans="1:11" s="17" customFormat="1" ht="20.25" customHeight="1">
      <c r="A44" s="36">
        <v>3130</v>
      </c>
      <c r="B44" s="28"/>
      <c r="C44" s="31"/>
      <c r="D44" s="39"/>
      <c r="E44" s="39"/>
      <c r="F44" s="39">
        <v>0</v>
      </c>
      <c r="G44" s="39"/>
      <c r="H44" s="39"/>
      <c r="I44" s="39"/>
      <c r="J44" s="39">
        <f t="shared" si="16"/>
        <v>0</v>
      </c>
      <c r="K44" s="39">
        <f t="shared" si="17"/>
        <v>0</v>
      </c>
    </row>
    <row r="45" spans="1:11" s="17" customFormat="1" ht="36" customHeight="1">
      <c r="A45" s="18" t="s">
        <v>12</v>
      </c>
      <c r="B45" s="28">
        <v>824</v>
      </c>
      <c r="C45" s="31" t="s">
        <v>13</v>
      </c>
      <c r="D45" s="30">
        <f>D46+D47+D48+D49+D50+D51+D52+D53+D54+D55+D56</f>
        <v>19065.9</v>
      </c>
      <c r="E45" s="30">
        <f aca="true" t="shared" si="18" ref="E45:K45">E46+E47+E48+E49+E50+E51+E52+E53+E54+E55+E56</f>
        <v>18112.000000000004</v>
      </c>
      <c r="F45" s="30">
        <f t="shared" si="18"/>
        <v>520.2</v>
      </c>
      <c r="G45" s="30">
        <f t="shared" si="18"/>
        <v>300.4</v>
      </c>
      <c r="H45" s="30">
        <f t="shared" si="18"/>
        <v>463</v>
      </c>
      <c r="I45" s="30">
        <f t="shared" si="18"/>
        <v>250.4</v>
      </c>
      <c r="J45" s="30">
        <f t="shared" si="18"/>
        <v>19586.100000000006</v>
      </c>
      <c r="K45" s="30">
        <f t="shared" si="18"/>
        <v>18575.000000000004</v>
      </c>
    </row>
    <row r="46" spans="1:11" s="17" customFormat="1" ht="20.25" customHeight="1">
      <c r="A46" s="36">
        <v>2110</v>
      </c>
      <c r="B46" s="28"/>
      <c r="C46" s="31"/>
      <c r="D46" s="39">
        <v>13633.9</v>
      </c>
      <c r="E46" s="39">
        <v>13176.4</v>
      </c>
      <c r="F46" s="39">
        <v>2.6</v>
      </c>
      <c r="G46" s="39"/>
      <c r="H46" s="39">
        <v>2.6</v>
      </c>
      <c r="I46" s="39"/>
      <c r="J46" s="39">
        <f>D46+F46</f>
        <v>13636.5</v>
      </c>
      <c r="K46" s="39">
        <f>E46+H46</f>
        <v>13179</v>
      </c>
    </row>
    <row r="47" spans="1:11" s="17" customFormat="1" ht="20.25" customHeight="1">
      <c r="A47" s="36">
        <v>2120</v>
      </c>
      <c r="B47" s="28"/>
      <c r="C47" s="31"/>
      <c r="D47" s="39">
        <v>2983.8</v>
      </c>
      <c r="E47" s="39">
        <v>2830.1</v>
      </c>
      <c r="F47" s="39">
        <v>0.6</v>
      </c>
      <c r="G47" s="39"/>
      <c r="H47" s="39">
        <v>0.6</v>
      </c>
      <c r="I47" s="39"/>
      <c r="J47" s="39">
        <f>D47+F47</f>
        <v>2984.4</v>
      </c>
      <c r="K47" s="39">
        <f>E47+H47</f>
        <v>2830.7</v>
      </c>
    </row>
    <row r="48" spans="1:11" s="17" customFormat="1" ht="20.25" customHeight="1">
      <c r="A48" s="36">
        <v>2210</v>
      </c>
      <c r="B48" s="28"/>
      <c r="C48" s="31"/>
      <c r="D48" s="39">
        <v>530.1</v>
      </c>
      <c r="E48" s="39">
        <v>404.3</v>
      </c>
      <c r="F48" s="39">
        <v>41.1</v>
      </c>
      <c r="G48" s="39"/>
      <c r="H48" s="39">
        <v>36</v>
      </c>
      <c r="I48" s="39"/>
      <c r="J48" s="39">
        <f>D48+F48</f>
        <v>571.2</v>
      </c>
      <c r="K48" s="39">
        <f>E48+H48</f>
        <v>440.3</v>
      </c>
    </row>
    <row r="49" spans="1:11" s="17" customFormat="1" ht="20.25" customHeight="1">
      <c r="A49" s="36">
        <v>2240</v>
      </c>
      <c r="B49" s="28"/>
      <c r="C49" s="31"/>
      <c r="D49" s="39">
        <v>680.9</v>
      </c>
      <c r="E49" s="39">
        <v>637</v>
      </c>
      <c r="F49" s="39">
        <v>7</v>
      </c>
      <c r="G49" s="39"/>
      <c r="H49" s="39">
        <v>5.1</v>
      </c>
      <c r="I49" s="39"/>
      <c r="J49" s="39">
        <f>D49+F49</f>
        <v>687.9</v>
      </c>
      <c r="K49" s="39">
        <f>E49+H49</f>
        <v>642.1</v>
      </c>
    </row>
    <row r="50" spans="1:11" s="17" customFormat="1" ht="20.25" customHeight="1">
      <c r="A50" s="36">
        <v>2250</v>
      </c>
      <c r="B50" s="28"/>
      <c r="C50" s="31"/>
      <c r="D50" s="39">
        <v>2</v>
      </c>
      <c r="E50" s="39">
        <v>0</v>
      </c>
      <c r="F50" s="39"/>
      <c r="G50" s="39"/>
      <c r="H50" s="39"/>
      <c r="I50" s="39"/>
      <c r="J50" s="39">
        <f aca="true" t="shared" si="19" ref="J50:J56">D50+F50</f>
        <v>2</v>
      </c>
      <c r="K50" s="39">
        <f aca="true" t="shared" si="20" ref="K50:K56">E50+H50</f>
        <v>0</v>
      </c>
    </row>
    <row r="51" spans="1:11" s="17" customFormat="1" ht="17.25" customHeight="1">
      <c r="A51" s="36">
        <v>2270</v>
      </c>
      <c r="B51" s="28"/>
      <c r="C51" s="31"/>
      <c r="D51" s="39">
        <v>1227.2</v>
      </c>
      <c r="E51" s="39">
        <v>1056.9</v>
      </c>
      <c r="F51" s="39"/>
      <c r="G51" s="39"/>
      <c r="H51" s="39"/>
      <c r="I51" s="39"/>
      <c r="J51" s="39">
        <f t="shared" si="19"/>
        <v>1227.2</v>
      </c>
      <c r="K51" s="39">
        <f t="shared" si="20"/>
        <v>1056.9</v>
      </c>
    </row>
    <row r="52" spans="1:11" s="17" customFormat="1" ht="17.25" customHeight="1">
      <c r="A52" s="36">
        <v>2282</v>
      </c>
      <c r="B52" s="28"/>
      <c r="C52" s="31"/>
      <c r="D52" s="39">
        <v>5</v>
      </c>
      <c r="E52" s="39">
        <v>4.9</v>
      </c>
      <c r="F52" s="39"/>
      <c r="G52" s="39"/>
      <c r="H52" s="39"/>
      <c r="I52" s="39"/>
      <c r="J52" s="39">
        <f t="shared" si="19"/>
        <v>5</v>
      </c>
      <c r="K52" s="39">
        <f t="shared" si="20"/>
        <v>4.9</v>
      </c>
    </row>
    <row r="53" spans="1:11" s="17" customFormat="1" ht="20.25" customHeight="1">
      <c r="A53" s="36">
        <v>2700</v>
      </c>
      <c r="B53" s="28"/>
      <c r="C53" s="31"/>
      <c r="D53" s="39">
        <v>3</v>
      </c>
      <c r="E53" s="39">
        <v>2.4</v>
      </c>
      <c r="F53" s="39"/>
      <c r="G53" s="39"/>
      <c r="H53" s="39"/>
      <c r="I53" s="39"/>
      <c r="J53" s="39">
        <f t="shared" si="19"/>
        <v>3</v>
      </c>
      <c r="K53" s="39">
        <f t="shared" si="20"/>
        <v>2.4</v>
      </c>
    </row>
    <row r="54" spans="1:11" s="17" customFormat="1" ht="19.5" customHeight="1">
      <c r="A54" s="36">
        <v>2800</v>
      </c>
      <c r="B54" s="28"/>
      <c r="C54" s="31"/>
      <c r="D54" s="30"/>
      <c r="E54" s="39"/>
      <c r="F54" s="39">
        <v>0.2</v>
      </c>
      <c r="G54" s="39"/>
      <c r="H54" s="39">
        <v>0</v>
      </c>
      <c r="I54" s="39"/>
      <c r="J54" s="39">
        <f t="shared" si="19"/>
        <v>0.2</v>
      </c>
      <c r="K54" s="39">
        <f t="shared" si="20"/>
        <v>0</v>
      </c>
    </row>
    <row r="55" spans="1:11" s="17" customFormat="1" ht="18" customHeight="1">
      <c r="A55" s="36">
        <v>3110</v>
      </c>
      <c r="B55" s="28"/>
      <c r="C55" s="31"/>
      <c r="D55" s="30"/>
      <c r="E55" s="39"/>
      <c r="F55" s="39">
        <v>468.7</v>
      </c>
      <c r="G55" s="39">
        <v>300.4</v>
      </c>
      <c r="H55" s="39">
        <v>418.7</v>
      </c>
      <c r="I55" s="39">
        <v>250.4</v>
      </c>
      <c r="J55" s="39">
        <f t="shared" si="19"/>
        <v>468.7</v>
      </c>
      <c r="K55" s="39">
        <f t="shared" si="20"/>
        <v>418.7</v>
      </c>
    </row>
    <row r="56" spans="1:11" s="17" customFormat="1" ht="18.75" customHeight="1">
      <c r="A56" s="36">
        <v>3130</v>
      </c>
      <c r="B56" s="28"/>
      <c r="C56" s="31"/>
      <c r="D56" s="30"/>
      <c r="E56" s="39"/>
      <c r="F56" s="39">
        <v>0</v>
      </c>
      <c r="G56" s="39">
        <v>0</v>
      </c>
      <c r="H56" s="39">
        <v>0</v>
      </c>
      <c r="I56" s="39">
        <v>0</v>
      </c>
      <c r="J56" s="39">
        <f t="shared" si="19"/>
        <v>0</v>
      </c>
      <c r="K56" s="39">
        <f t="shared" si="20"/>
        <v>0</v>
      </c>
    </row>
    <row r="57" spans="1:11" s="17" customFormat="1" ht="61.5" customHeight="1">
      <c r="A57" s="44" t="s">
        <v>33</v>
      </c>
      <c r="B57" s="28">
        <v>828</v>
      </c>
      <c r="C57" s="45" t="s">
        <v>34</v>
      </c>
      <c r="D57" s="30">
        <f>D58+D59+D60+D61+D62+D63+D64+D65+D66+D67+D68</f>
        <v>634.2999999999998</v>
      </c>
      <c r="E57" s="30">
        <f aca="true" t="shared" si="21" ref="E57:K57">E58+E59+E60+E61+E62+E63+E64+E65+E66+E67+E68</f>
        <v>571.3</v>
      </c>
      <c r="F57" s="30">
        <f t="shared" si="21"/>
        <v>21.2</v>
      </c>
      <c r="G57" s="30">
        <f t="shared" si="21"/>
        <v>15.2</v>
      </c>
      <c r="H57" s="30">
        <f t="shared" si="21"/>
        <v>15.2</v>
      </c>
      <c r="I57" s="30">
        <f t="shared" si="21"/>
        <v>15.2</v>
      </c>
      <c r="J57" s="30">
        <f t="shared" si="21"/>
        <v>655.5</v>
      </c>
      <c r="K57" s="30">
        <f t="shared" si="21"/>
        <v>586.5</v>
      </c>
    </row>
    <row r="58" spans="1:11" s="17" customFormat="1" ht="18.75" customHeight="1">
      <c r="A58" s="36">
        <v>2110</v>
      </c>
      <c r="B58" s="28"/>
      <c r="C58" s="45"/>
      <c r="D58" s="39">
        <v>424.4</v>
      </c>
      <c r="E58" s="39">
        <v>379.4</v>
      </c>
      <c r="F58" s="39">
        <v>0</v>
      </c>
      <c r="G58" s="39"/>
      <c r="H58" s="39">
        <v>0</v>
      </c>
      <c r="I58" s="39"/>
      <c r="J58" s="39">
        <f>D58+F58</f>
        <v>424.4</v>
      </c>
      <c r="K58" s="39">
        <f>E58+H58</f>
        <v>379.4</v>
      </c>
    </row>
    <row r="59" spans="1:11" s="17" customFormat="1" ht="18.75" customHeight="1">
      <c r="A59" s="36">
        <v>2120</v>
      </c>
      <c r="B59" s="28"/>
      <c r="C59" s="45"/>
      <c r="D59" s="39">
        <v>93.4</v>
      </c>
      <c r="E59" s="39">
        <v>82.2</v>
      </c>
      <c r="F59" s="39">
        <v>0</v>
      </c>
      <c r="G59" s="39"/>
      <c r="H59" s="39">
        <v>0</v>
      </c>
      <c r="I59" s="39"/>
      <c r="J59" s="39">
        <f>D59+F59</f>
        <v>93.4</v>
      </c>
      <c r="K59" s="39">
        <f>E59+H59</f>
        <v>82.2</v>
      </c>
    </row>
    <row r="60" spans="1:11" s="17" customFormat="1" ht="18.75" customHeight="1">
      <c r="A60" s="36">
        <v>2210</v>
      </c>
      <c r="B60" s="28"/>
      <c r="C60" s="45"/>
      <c r="D60" s="39">
        <v>64.8</v>
      </c>
      <c r="E60" s="39">
        <v>64.3</v>
      </c>
      <c r="F60" s="39">
        <v>2.7</v>
      </c>
      <c r="G60" s="39"/>
      <c r="H60" s="39">
        <v>0</v>
      </c>
      <c r="I60" s="39"/>
      <c r="J60" s="39">
        <f>D60+F60</f>
        <v>67.5</v>
      </c>
      <c r="K60" s="39">
        <f>E60+H60</f>
        <v>64.3</v>
      </c>
    </row>
    <row r="61" spans="1:11" s="17" customFormat="1" ht="18.75" customHeight="1">
      <c r="A61" s="36">
        <v>2240</v>
      </c>
      <c r="B61" s="28"/>
      <c r="C61" s="45"/>
      <c r="D61" s="39">
        <v>40.3</v>
      </c>
      <c r="E61" s="39">
        <v>34.3</v>
      </c>
      <c r="F61" s="39">
        <v>0</v>
      </c>
      <c r="G61" s="39"/>
      <c r="H61" s="39">
        <v>0</v>
      </c>
      <c r="I61" s="39"/>
      <c r="J61" s="39">
        <f>D61+F61</f>
        <v>40.3</v>
      </c>
      <c r="K61" s="39">
        <f>E61+H61</f>
        <v>34.3</v>
      </c>
    </row>
    <row r="62" spans="1:11" s="17" customFormat="1" ht="18.75" customHeight="1">
      <c r="A62" s="36">
        <v>2250</v>
      </c>
      <c r="B62" s="28"/>
      <c r="C62" s="45"/>
      <c r="D62" s="39">
        <v>0</v>
      </c>
      <c r="E62" s="39">
        <v>0</v>
      </c>
      <c r="F62" s="39"/>
      <c r="G62" s="39"/>
      <c r="H62" s="39"/>
      <c r="I62" s="39"/>
      <c r="J62" s="39">
        <f aca="true" t="shared" si="22" ref="J62:J68">D62+F62</f>
        <v>0</v>
      </c>
      <c r="K62" s="39">
        <f aca="true" t="shared" si="23" ref="K62:K68">E62+H62</f>
        <v>0</v>
      </c>
    </row>
    <row r="63" spans="1:11" s="17" customFormat="1" ht="18.75" customHeight="1">
      <c r="A63" s="36">
        <v>2270</v>
      </c>
      <c r="B63" s="28"/>
      <c r="C63" s="45"/>
      <c r="D63" s="39">
        <v>11.4</v>
      </c>
      <c r="E63" s="39">
        <v>11.1</v>
      </c>
      <c r="F63" s="39">
        <v>3.3</v>
      </c>
      <c r="G63" s="39"/>
      <c r="H63" s="39"/>
      <c r="I63" s="39"/>
      <c r="J63" s="39">
        <f t="shared" si="22"/>
        <v>14.7</v>
      </c>
      <c r="K63" s="39">
        <f t="shared" si="23"/>
        <v>11.1</v>
      </c>
    </row>
    <row r="64" spans="1:11" s="17" customFormat="1" ht="18.75" customHeight="1">
      <c r="A64" s="36">
        <v>2282</v>
      </c>
      <c r="B64" s="28"/>
      <c r="C64" s="45"/>
      <c r="D64" s="39">
        <v>0</v>
      </c>
      <c r="E64" s="39">
        <v>0</v>
      </c>
      <c r="F64" s="39"/>
      <c r="G64" s="39"/>
      <c r="H64" s="39"/>
      <c r="I64" s="39"/>
      <c r="J64" s="39">
        <f t="shared" si="22"/>
        <v>0</v>
      </c>
      <c r="K64" s="39">
        <f t="shared" si="23"/>
        <v>0</v>
      </c>
    </row>
    <row r="65" spans="1:11" s="17" customFormat="1" ht="18.75" customHeight="1">
      <c r="A65" s="36">
        <v>2700</v>
      </c>
      <c r="B65" s="28"/>
      <c r="C65" s="45"/>
      <c r="D65" s="39">
        <v>0</v>
      </c>
      <c r="E65" s="39">
        <v>0</v>
      </c>
      <c r="F65" s="39"/>
      <c r="G65" s="39"/>
      <c r="H65" s="39"/>
      <c r="I65" s="39"/>
      <c r="J65" s="39">
        <f t="shared" si="22"/>
        <v>0</v>
      </c>
      <c r="K65" s="39">
        <f t="shared" si="23"/>
        <v>0</v>
      </c>
    </row>
    <row r="66" spans="1:11" s="17" customFormat="1" ht="18.75" customHeight="1">
      <c r="A66" s="36">
        <v>2800</v>
      </c>
      <c r="B66" s="28"/>
      <c r="C66" s="45"/>
      <c r="D66" s="30"/>
      <c r="E66" s="39"/>
      <c r="F66" s="39">
        <v>0</v>
      </c>
      <c r="G66" s="39"/>
      <c r="H66" s="39">
        <v>0</v>
      </c>
      <c r="I66" s="39"/>
      <c r="J66" s="39">
        <f t="shared" si="22"/>
        <v>0</v>
      </c>
      <c r="K66" s="39">
        <f t="shared" si="23"/>
        <v>0</v>
      </c>
    </row>
    <row r="67" spans="1:11" s="17" customFormat="1" ht="18.75" customHeight="1">
      <c r="A67" s="36">
        <v>3110</v>
      </c>
      <c r="B67" s="28"/>
      <c r="C67" s="45"/>
      <c r="D67" s="30"/>
      <c r="E67" s="39"/>
      <c r="F67" s="39">
        <v>15.2</v>
      </c>
      <c r="G67" s="39">
        <v>15.2</v>
      </c>
      <c r="H67" s="39">
        <v>15.2</v>
      </c>
      <c r="I67" s="39">
        <v>15.2</v>
      </c>
      <c r="J67" s="39">
        <f t="shared" si="22"/>
        <v>15.2</v>
      </c>
      <c r="K67" s="39">
        <f t="shared" si="23"/>
        <v>15.2</v>
      </c>
    </row>
    <row r="68" spans="1:11" s="17" customFormat="1" ht="18.75" customHeight="1">
      <c r="A68" s="36">
        <v>3130</v>
      </c>
      <c r="B68" s="28"/>
      <c r="C68" s="45"/>
      <c r="D68" s="30"/>
      <c r="E68" s="39"/>
      <c r="F68" s="39">
        <v>0</v>
      </c>
      <c r="G68" s="39">
        <v>0</v>
      </c>
      <c r="H68" s="39">
        <v>0</v>
      </c>
      <c r="I68" s="39">
        <v>0</v>
      </c>
      <c r="J68" s="39">
        <f t="shared" si="22"/>
        <v>0</v>
      </c>
      <c r="K68" s="39">
        <f t="shared" si="23"/>
        <v>0</v>
      </c>
    </row>
    <row r="69" spans="1:11" s="17" customFormat="1" ht="45" customHeight="1">
      <c r="A69" s="18" t="s">
        <v>15</v>
      </c>
      <c r="B69" s="29">
        <v>829</v>
      </c>
      <c r="C69" s="31" t="s">
        <v>16</v>
      </c>
      <c r="D69" s="30">
        <f>D70+D71+D72+D73+D74+D75+D76+D77</f>
        <v>1850.2</v>
      </c>
      <c r="E69" s="30">
        <f aca="true" t="shared" si="24" ref="E69:K69">E70+E71+E72+E73+E74+E75+E76+E77</f>
        <v>1809</v>
      </c>
      <c r="F69" s="30">
        <f t="shared" si="24"/>
        <v>0</v>
      </c>
      <c r="G69" s="30">
        <f t="shared" si="24"/>
        <v>0</v>
      </c>
      <c r="H69" s="30">
        <f t="shared" si="24"/>
        <v>0</v>
      </c>
      <c r="I69" s="30">
        <f t="shared" si="24"/>
        <v>0</v>
      </c>
      <c r="J69" s="30">
        <f t="shared" si="24"/>
        <v>1850.2</v>
      </c>
      <c r="K69" s="30">
        <f t="shared" si="24"/>
        <v>1809</v>
      </c>
    </row>
    <row r="70" spans="1:11" s="17" customFormat="1" ht="17.25" customHeight="1">
      <c r="A70" s="36">
        <v>2110</v>
      </c>
      <c r="B70" s="29"/>
      <c r="C70" s="31"/>
      <c r="D70" s="39">
        <v>1396.4</v>
      </c>
      <c r="E70" s="39">
        <v>1396.4</v>
      </c>
      <c r="F70" s="39"/>
      <c r="G70" s="39"/>
      <c r="H70" s="39"/>
      <c r="I70" s="39"/>
      <c r="J70" s="39">
        <f aca="true" t="shared" si="25" ref="J70:J77">D70+F70</f>
        <v>1396.4</v>
      </c>
      <c r="K70" s="39">
        <f aca="true" t="shared" si="26" ref="K70:K77">E70+H70</f>
        <v>1396.4</v>
      </c>
    </row>
    <row r="71" spans="1:11" s="17" customFormat="1" ht="18" customHeight="1">
      <c r="A71" s="36">
        <v>2120</v>
      </c>
      <c r="B71" s="29"/>
      <c r="C71" s="31"/>
      <c r="D71" s="39">
        <v>314.8</v>
      </c>
      <c r="E71" s="39">
        <v>314.1</v>
      </c>
      <c r="F71" s="39"/>
      <c r="G71" s="39"/>
      <c r="H71" s="39"/>
      <c r="I71" s="39"/>
      <c r="J71" s="39">
        <f t="shared" si="25"/>
        <v>314.8</v>
      </c>
      <c r="K71" s="39">
        <f t="shared" si="26"/>
        <v>314.1</v>
      </c>
    </row>
    <row r="72" spans="1:11" s="17" customFormat="1" ht="19.5" customHeight="1">
      <c r="A72" s="36">
        <v>2210</v>
      </c>
      <c r="B72" s="29"/>
      <c r="C72" s="31"/>
      <c r="D72" s="39">
        <v>33.5</v>
      </c>
      <c r="E72" s="39">
        <v>24.3</v>
      </c>
      <c r="F72" s="39"/>
      <c r="G72" s="39"/>
      <c r="H72" s="39"/>
      <c r="I72" s="39"/>
      <c r="J72" s="39">
        <f t="shared" si="25"/>
        <v>33.5</v>
      </c>
      <c r="K72" s="39">
        <f t="shared" si="26"/>
        <v>24.3</v>
      </c>
    </row>
    <row r="73" spans="1:11" s="17" customFormat="1" ht="18" customHeight="1">
      <c r="A73" s="36">
        <v>2240</v>
      </c>
      <c r="B73" s="29"/>
      <c r="C73" s="31"/>
      <c r="D73" s="39">
        <v>69.1</v>
      </c>
      <c r="E73" s="39">
        <v>46.6</v>
      </c>
      <c r="F73" s="39"/>
      <c r="G73" s="39"/>
      <c r="H73" s="39"/>
      <c r="I73" s="39"/>
      <c r="J73" s="39">
        <f t="shared" si="25"/>
        <v>69.1</v>
      </c>
      <c r="K73" s="39">
        <f t="shared" si="26"/>
        <v>46.6</v>
      </c>
    </row>
    <row r="74" spans="1:11" s="17" customFormat="1" ht="18" customHeight="1">
      <c r="A74" s="36">
        <v>2250</v>
      </c>
      <c r="B74" s="29"/>
      <c r="C74" s="31"/>
      <c r="D74" s="39">
        <v>0.5</v>
      </c>
      <c r="E74" s="39">
        <v>0</v>
      </c>
      <c r="F74" s="39"/>
      <c r="G74" s="39"/>
      <c r="H74" s="39"/>
      <c r="I74" s="39"/>
      <c r="J74" s="39">
        <f t="shared" si="25"/>
        <v>0.5</v>
      </c>
      <c r="K74" s="39">
        <f t="shared" si="26"/>
        <v>0</v>
      </c>
    </row>
    <row r="75" spans="1:11" s="17" customFormat="1" ht="17.25" customHeight="1">
      <c r="A75" s="36">
        <v>2270</v>
      </c>
      <c r="B75" s="29"/>
      <c r="C75" s="31"/>
      <c r="D75" s="39">
        <v>32.9</v>
      </c>
      <c r="E75" s="39">
        <v>25.2</v>
      </c>
      <c r="F75" s="39"/>
      <c r="G75" s="39"/>
      <c r="H75" s="39"/>
      <c r="I75" s="39"/>
      <c r="J75" s="39">
        <f t="shared" si="25"/>
        <v>32.9</v>
      </c>
      <c r="K75" s="39">
        <f t="shared" si="26"/>
        <v>25.2</v>
      </c>
    </row>
    <row r="76" spans="1:11" s="17" customFormat="1" ht="14.25" customHeight="1">
      <c r="A76" s="36">
        <v>2282</v>
      </c>
      <c r="B76" s="29"/>
      <c r="C76" s="31"/>
      <c r="D76" s="39">
        <v>3</v>
      </c>
      <c r="E76" s="39">
        <v>2.4</v>
      </c>
      <c r="F76" s="39"/>
      <c r="G76" s="39"/>
      <c r="H76" s="39"/>
      <c r="I76" s="39"/>
      <c r="J76" s="39">
        <f t="shared" si="25"/>
        <v>3</v>
      </c>
      <c r="K76" s="39">
        <f t="shared" si="26"/>
        <v>2.4</v>
      </c>
    </row>
    <row r="77" spans="1:11" s="17" customFormat="1" ht="18" customHeight="1">
      <c r="A77" s="36">
        <v>3110</v>
      </c>
      <c r="B77" s="29"/>
      <c r="C77" s="31"/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f t="shared" si="25"/>
        <v>0</v>
      </c>
      <c r="K77" s="39">
        <f t="shared" si="26"/>
        <v>0</v>
      </c>
    </row>
    <row r="78" spans="1:11" ht="36.75" customHeight="1">
      <c r="A78" s="18" t="s">
        <v>10</v>
      </c>
      <c r="B78" s="28">
        <v>829</v>
      </c>
      <c r="C78" s="31" t="s">
        <v>11</v>
      </c>
      <c r="D78" s="30">
        <f>D79+D80+D81</f>
        <v>2380.6</v>
      </c>
      <c r="E78" s="30">
        <f aca="true" t="shared" si="27" ref="E78:K78">E79+E80+E81</f>
        <v>856.1</v>
      </c>
      <c r="F78" s="30">
        <f t="shared" si="27"/>
        <v>0</v>
      </c>
      <c r="G78" s="30">
        <f t="shared" si="27"/>
        <v>0</v>
      </c>
      <c r="H78" s="30">
        <f t="shared" si="27"/>
        <v>0</v>
      </c>
      <c r="I78" s="30">
        <f t="shared" si="27"/>
        <v>0</v>
      </c>
      <c r="J78" s="30">
        <f t="shared" si="27"/>
        <v>2380.6</v>
      </c>
      <c r="K78" s="30">
        <f t="shared" si="27"/>
        <v>856.1</v>
      </c>
    </row>
    <row r="79" spans="1:11" ht="21" customHeight="1">
      <c r="A79" s="36">
        <v>2210</v>
      </c>
      <c r="B79" s="28"/>
      <c r="C79" s="31"/>
      <c r="D79" s="39">
        <v>277.1</v>
      </c>
      <c r="E79" s="39">
        <v>143.7</v>
      </c>
      <c r="F79" s="39"/>
      <c r="G79" s="39"/>
      <c r="H79" s="39"/>
      <c r="I79" s="39"/>
      <c r="J79" s="39">
        <f>D79+F79</f>
        <v>277.1</v>
      </c>
      <c r="K79" s="39">
        <f>E79+H79</f>
        <v>143.7</v>
      </c>
    </row>
    <row r="80" spans="1:11" ht="18" customHeight="1">
      <c r="A80" s="36">
        <v>2240</v>
      </c>
      <c r="B80" s="28"/>
      <c r="C80" s="31"/>
      <c r="D80" s="39">
        <v>2099.5</v>
      </c>
      <c r="E80" s="39">
        <v>708.5</v>
      </c>
      <c r="F80" s="39"/>
      <c r="G80" s="39"/>
      <c r="H80" s="39"/>
      <c r="I80" s="39"/>
      <c r="J80" s="39">
        <f>D80+F80</f>
        <v>2099.5</v>
      </c>
      <c r="K80" s="39">
        <f>E80+H80</f>
        <v>708.5</v>
      </c>
    </row>
    <row r="81" spans="1:11" ht="17.25" customHeight="1">
      <c r="A81" s="36">
        <v>2250</v>
      </c>
      <c r="B81" s="28"/>
      <c r="C81" s="31"/>
      <c r="D81" s="39">
        <v>4</v>
      </c>
      <c r="E81" s="39">
        <v>3.9</v>
      </c>
      <c r="F81" s="39"/>
      <c r="G81" s="39"/>
      <c r="H81" s="39"/>
      <c r="I81" s="39"/>
      <c r="J81" s="39">
        <f>D81+F81</f>
        <v>4</v>
      </c>
      <c r="K81" s="39">
        <f>E81+H81</f>
        <v>3.9</v>
      </c>
    </row>
    <row r="82" spans="1:11" ht="28.5" customHeight="1">
      <c r="A82" s="18" t="s">
        <v>17</v>
      </c>
      <c r="B82" s="28">
        <v>470</v>
      </c>
      <c r="C82" s="31" t="s">
        <v>7</v>
      </c>
      <c r="D82" s="30">
        <f>D83</f>
        <v>0</v>
      </c>
      <c r="E82" s="30">
        <f aca="true" t="shared" si="28" ref="E82:K84">E83</f>
        <v>0</v>
      </c>
      <c r="F82" s="30">
        <f t="shared" si="28"/>
        <v>344.7</v>
      </c>
      <c r="G82" s="30">
        <f t="shared" si="28"/>
        <v>344.7</v>
      </c>
      <c r="H82" s="30">
        <f t="shared" si="28"/>
        <v>344.7</v>
      </c>
      <c r="I82" s="30">
        <f t="shared" si="28"/>
        <v>344.7</v>
      </c>
      <c r="J82" s="30">
        <f t="shared" si="28"/>
        <v>344.7</v>
      </c>
      <c r="K82" s="30">
        <f t="shared" si="28"/>
        <v>344.7</v>
      </c>
    </row>
    <row r="83" spans="1:11" ht="18.75" customHeight="1">
      <c r="A83" s="52" t="s">
        <v>28</v>
      </c>
      <c r="B83" s="53"/>
      <c r="C83" s="54"/>
      <c r="D83" s="55">
        <v>0</v>
      </c>
      <c r="E83" s="55"/>
      <c r="F83" s="55">
        <v>344.7</v>
      </c>
      <c r="G83" s="55">
        <v>344.7</v>
      </c>
      <c r="H83" s="55">
        <v>344.7</v>
      </c>
      <c r="I83" s="55">
        <v>344.7</v>
      </c>
      <c r="J83" s="55">
        <f>D83+F83</f>
        <v>344.7</v>
      </c>
      <c r="K83" s="55">
        <f>E83+H83</f>
        <v>344.7</v>
      </c>
    </row>
    <row r="84" spans="1:11" s="56" customFormat="1" ht="29.25" customHeight="1">
      <c r="A84" s="47" t="s">
        <v>35</v>
      </c>
      <c r="B84" s="28">
        <v>540</v>
      </c>
      <c r="C84" s="46" t="s">
        <v>37</v>
      </c>
      <c r="D84" s="30">
        <f>D85</f>
        <v>0</v>
      </c>
      <c r="E84" s="30">
        <f t="shared" si="28"/>
        <v>0</v>
      </c>
      <c r="F84" s="30">
        <f t="shared" si="28"/>
        <v>3</v>
      </c>
      <c r="G84" s="30">
        <f t="shared" si="28"/>
        <v>0</v>
      </c>
      <c r="H84" s="30">
        <f t="shared" si="28"/>
        <v>3</v>
      </c>
      <c r="I84" s="30">
        <f t="shared" si="28"/>
        <v>0</v>
      </c>
      <c r="J84" s="30">
        <f t="shared" si="28"/>
        <v>3</v>
      </c>
      <c r="K84" s="30">
        <f t="shared" si="28"/>
        <v>3</v>
      </c>
    </row>
    <row r="85" spans="1:11" s="56" customFormat="1" ht="18.75" customHeight="1">
      <c r="A85" s="40" t="s">
        <v>36</v>
      </c>
      <c r="B85" s="28"/>
      <c r="C85" s="46"/>
      <c r="D85" s="39">
        <v>0</v>
      </c>
      <c r="E85" s="39"/>
      <c r="F85" s="39">
        <v>3</v>
      </c>
      <c r="G85" s="39">
        <v>0</v>
      </c>
      <c r="H85" s="39">
        <v>3</v>
      </c>
      <c r="I85" s="39">
        <v>0</v>
      </c>
      <c r="J85" s="39">
        <f>D85+F85</f>
        <v>3</v>
      </c>
      <c r="K85" s="39">
        <f>E85+H85</f>
        <v>3</v>
      </c>
    </row>
    <row r="86" spans="1:11" ht="18.75" customHeight="1">
      <c r="A86" s="48"/>
      <c r="B86" s="49"/>
      <c r="C86" s="50"/>
      <c r="D86" s="51"/>
      <c r="E86" s="51"/>
      <c r="F86" s="51"/>
      <c r="G86" s="51"/>
      <c r="H86" s="51"/>
      <c r="I86" s="51"/>
      <c r="J86" s="51"/>
      <c r="K86" s="51"/>
    </row>
    <row r="87" spans="1:11" s="35" customFormat="1" ht="14.25">
      <c r="A87" s="5"/>
      <c r="B87" s="11"/>
      <c r="C87" s="11"/>
      <c r="D87" s="12"/>
      <c r="E87" s="12"/>
      <c r="F87" s="42"/>
      <c r="G87" s="42"/>
      <c r="H87" s="42"/>
      <c r="I87" s="42"/>
      <c r="J87" s="43"/>
      <c r="K87" s="43"/>
    </row>
    <row r="88" spans="1:11" s="35" customFormat="1" ht="14.25" customHeight="1">
      <c r="A88" s="23" t="s">
        <v>26</v>
      </c>
      <c r="B88" s="24"/>
      <c r="C88" s="24"/>
      <c r="D88" s="33"/>
      <c r="E88" s="33"/>
      <c r="F88" s="58" t="s">
        <v>39</v>
      </c>
      <c r="G88" s="58"/>
      <c r="H88" s="12"/>
      <c r="I88" s="12"/>
      <c r="J88" s="12"/>
      <c r="K88" s="12"/>
    </row>
    <row r="89" spans="1:11" s="35" customFormat="1" ht="14.25">
      <c r="A89" s="5"/>
      <c r="B89" s="11"/>
      <c r="C89" s="11"/>
      <c r="D89" s="12"/>
      <c r="E89" s="12"/>
      <c r="F89" s="12"/>
      <c r="G89" s="12"/>
      <c r="H89" s="12"/>
      <c r="I89" s="12"/>
      <c r="J89" s="12"/>
      <c r="K89" s="12"/>
    </row>
    <row r="90" spans="1:11" ht="38.25" customHeight="1">
      <c r="A90" s="23"/>
      <c r="B90" s="24"/>
      <c r="C90" s="24"/>
      <c r="D90" s="25"/>
      <c r="E90" s="25"/>
      <c r="F90" s="58"/>
      <c r="G90" s="58"/>
      <c r="H90" s="12"/>
      <c r="I90" s="12"/>
      <c r="J90" s="12"/>
      <c r="K90" s="12"/>
    </row>
    <row r="91" spans="1:11" ht="15.75">
      <c r="A91" s="13" t="s">
        <v>8</v>
      </c>
      <c r="B91" s="14"/>
      <c r="C91" s="14"/>
      <c r="D91" s="15"/>
      <c r="E91" s="15"/>
      <c r="F91" s="15"/>
      <c r="G91" s="15"/>
      <c r="H91" s="15"/>
      <c r="I91" s="15"/>
      <c r="J91" s="15"/>
      <c r="K91" s="16"/>
    </row>
  </sheetData>
  <sheetProtection/>
  <mergeCells count="21">
    <mergeCell ref="A9:C10"/>
    <mergeCell ref="J9:J11"/>
    <mergeCell ref="B6:B7"/>
    <mergeCell ref="F88:G88"/>
    <mergeCell ref="D6:E6"/>
    <mergeCell ref="H9:H11"/>
    <mergeCell ref="C6:C7"/>
    <mergeCell ref="J1:K1"/>
    <mergeCell ref="A2:K2"/>
    <mergeCell ref="A3:K3"/>
    <mergeCell ref="A4:K4"/>
    <mergeCell ref="A6:A7"/>
    <mergeCell ref="J6:K6"/>
    <mergeCell ref="F90:G90"/>
    <mergeCell ref="F6:I6"/>
    <mergeCell ref="D9:D11"/>
    <mergeCell ref="E9:E11"/>
    <mergeCell ref="F9:F11"/>
    <mergeCell ref="G9:G11"/>
    <mergeCell ref="K9:K11"/>
    <mergeCell ref="I9:I11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83" r:id="rId1"/>
  <rowBreaks count="3" manualBreakCount="3">
    <brk id="24" max="10" man="1"/>
    <brk id="57" max="10" man="1"/>
    <brk id="89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2021-02-05T10:49:22Z</dcterms:modified>
  <cp:category/>
  <cp:version/>
  <cp:contentType/>
  <cp:contentStatus/>
</cp:coreProperties>
</file>